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5480" windowHeight="11640" activeTab="2"/>
  </bookViews>
  <sheets>
    <sheet name="Libres" sheetId="1" r:id="rId1"/>
    <sheet name="Chalclassemt" sheetId="2" r:id="rId2"/>
    <sheet name="Challenge" sheetId="3" r:id="rId3"/>
    <sheet name="indiv F" sheetId="4" r:id="rId4"/>
    <sheet name="indiv H" sheetId="5" r:id="rId5"/>
    <sheet name="formule" sheetId="6" r:id="rId6"/>
  </sheets>
  <definedNames>
    <definedName name="_xlnm._FilterDatabase" localSheetId="1" hidden="1">'Chalclassemt'!$C$3:$C$38</definedName>
    <definedName name="_xlnm._FilterDatabase" localSheetId="2" hidden="1">'Challenge'!$A$3:$B$38</definedName>
  </definedNames>
  <calcPr fullCalcOnLoad="1"/>
</workbook>
</file>

<file path=xl/sharedStrings.xml><?xml version="1.0" encoding="utf-8"?>
<sst xmlns="http://schemas.openxmlformats.org/spreadsheetml/2006/main" count="280" uniqueCount="147">
  <si>
    <t>nivelles</t>
  </si>
  <si>
    <t>bousva</t>
  </si>
  <si>
    <t>BXL</t>
  </si>
  <si>
    <t>baisy t</t>
  </si>
  <si>
    <t>Alvarez Blanco Manuel</t>
  </si>
  <si>
    <t>Charlier Baudouin</t>
  </si>
  <si>
    <t>Cristofoli Maurice</t>
  </si>
  <si>
    <t>Dannau Charles</t>
  </si>
  <si>
    <t>Ducobu Philippe</t>
  </si>
  <si>
    <t>Durita Zolika</t>
  </si>
  <si>
    <t>Furnari Roberto</t>
  </si>
  <si>
    <t>Gilson Michel</t>
  </si>
  <si>
    <t>Lagaert Rita</t>
  </si>
  <si>
    <t>Lagrenet Cédric</t>
  </si>
  <si>
    <t>Lehaire Philippe</t>
  </si>
  <si>
    <t>Leroy Florence</t>
  </si>
  <si>
    <t>Maton Herman</t>
  </si>
  <si>
    <t>Nueman Philippe</t>
  </si>
  <si>
    <t>Peremans Marie-Angèle</t>
  </si>
  <si>
    <t>Ruelle Eric</t>
  </si>
  <si>
    <t>Vanstraelen Laetitia</t>
  </si>
  <si>
    <t>Vanstraelen Patrick</t>
  </si>
  <si>
    <t>Verheistraeten Jacques</t>
  </si>
  <si>
    <t>lillois</t>
  </si>
  <si>
    <t>formule</t>
  </si>
  <si>
    <t>challenge</t>
  </si>
  <si>
    <t>J,E,T,</t>
  </si>
  <si>
    <t>PLACE X 100</t>
  </si>
  <si>
    <t>nbre classés</t>
  </si>
  <si>
    <t>div</t>
  </si>
  <si>
    <t>points</t>
  </si>
  <si>
    <t>Vermeere Didier</t>
  </si>
  <si>
    <t>Durita Janika</t>
  </si>
  <si>
    <t>Mertens Anne</t>
  </si>
  <si>
    <t>Albert Frédéric</t>
  </si>
  <si>
    <t>Fontaine Amélie</t>
  </si>
  <si>
    <t>Martin Patricia</t>
  </si>
  <si>
    <t>Dubois Jean Philippe</t>
  </si>
  <si>
    <t>boitsf</t>
  </si>
  <si>
    <t>chaumt</t>
  </si>
  <si>
    <t>waterloo</t>
  </si>
  <si>
    <t>vieusa</t>
  </si>
  <si>
    <t>caraco</t>
  </si>
  <si>
    <t>hennu</t>
  </si>
  <si>
    <t>enghie</t>
  </si>
  <si>
    <t>bierge</t>
  </si>
  <si>
    <t>la roch</t>
  </si>
  <si>
    <t>beersel</t>
  </si>
  <si>
    <t>plancen</t>
  </si>
  <si>
    <t>clabec</t>
  </si>
  <si>
    <t>arquen</t>
  </si>
  <si>
    <t>nil st</t>
  </si>
  <si>
    <t>namur</t>
  </si>
  <si>
    <t>rebecq</t>
  </si>
  <si>
    <t>stamb</t>
  </si>
  <si>
    <t>eindho</t>
  </si>
  <si>
    <t>lot</t>
  </si>
  <si>
    <t>chastr</t>
  </si>
  <si>
    <t>battice</t>
  </si>
  <si>
    <t>courses challenge JET</t>
  </si>
  <si>
    <t>courses libres</t>
  </si>
  <si>
    <t>axa</t>
  </si>
  <si>
    <t>ogy</t>
  </si>
  <si>
    <t>De Coen Géry</t>
  </si>
  <si>
    <t>meilleure</t>
  </si>
  <si>
    <t>libre</t>
  </si>
  <si>
    <t>achro</t>
  </si>
  <si>
    <t>catégorie</t>
  </si>
  <si>
    <t>Sén 1</t>
  </si>
  <si>
    <t>Sén 2</t>
  </si>
  <si>
    <t>Dame 1</t>
  </si>
  <si>
    <t>Dame 2</t>
  </si>
  <si>
    <t>courses</t>
  </si>
  <si>
    <t xml:space="preserve">Classement </t>
  </si>
  <si>
    <t>V2</t>
  </si>
  <si>
    <t>V1</t>
  </si>
  <si>
    <t>V3</t>
  </si>
  <si>
    <t>A2</t>
  </si>
  <si>
    <t>A1</t>
  </si>
  <si>
    <t>Wa/Bxl</t>
  </si>
  <si>
    <t>Eeckhout Marc</t>
  </si>
  <si>
    <t>nbre de particip, du JET</t>
  </si>
  <si>
    <t>walh</t>
  </si>
  <si>
    <t>Dewez Caroline</t>
  </si>
  <si>
    <t>Gougn</t>
  </si>
  <si>
    <t>Dworp</t>
  </si>
  <si>
    <t>Reb</t>
  </si>
  <si>
    <t>essnb</t>
  </si>
  <si>
    <t>Jauch</t>
  </si>
  <si>
    <t>Soign</t>
  </si>
  <si>
    <t>Beeckman Raymond</t>
  </si>
  <si>
    <t>Durita Sacha</t>
  </si>
  <si>
    <t>ab</t>
  </si>
  <si>
    <t>Bertouille Antoine</t>
  </si>
  <si>
    <t>Esp</t>
  </si>
  <si>
    <t>Flore</t>
  </si>
  <si>
    <t>louv</t>
  </si>
  <si>
    <t>Thim</t>
  </si>
  <si>
    <t>Ottin</t>
  </si>
  <si>
    <t>J.P.</t>
  </si>
  <si>
    <t>Zolika</t>
  </si>
  <si>
    <t>Fred</t>
  </si>
  <si>
    <t>Didier</t>
  </si>
  <si>
    <t>Robert</t>
  </si>
  <si>
    <t>Jani</t>
  </si>
  <si>
    <t>Herm</t>
  </si>
  <si>
    <t>Leh</t>
  </si>
  <si>
    <t>Maur</t>
  </si>
  <si>
    <t>Marc</t>
  </si>
  <si>
    <t>Baud</t>
  </si>
  <si>
    <t>Nuem</t>
  </si>
  <si>
    <t>Patrick</t>
  </si>
  <si>
    <t>Amélie</t>
  </si>
  <si>
    <t>Laetitia</t>
  </si>
  <si>
    <t>Anne</t>
  </si>
  <si>
    <t>Rita</t>
  </si>
  <si>
    <t>Mar-Ang</t>
  </si>
  <si>
    <t>Florence</t>
  </si>
  <si>
    <t>StP.L</t>
  </si>
  <si>
    <t>Oisq</t>
  </si>
  <si>
    <t>Belling</t>
  </si>
  <si>
    <t>Lehaire David</t>
  </si>
  <si>
    <t>Eric</t>
  </si>
  <si>
    <t>Marcq</t>
  </si>
  <si>
    <t>Gastu</t>
  </si>
  <si>
    <t>St P,L</t>
  </si>
  <si>
    <t>Ducobu</t>
  </si>
  <si>
    <t>Barbi Luciano</t>
  </si>
  <si>
    <t>Beauv</t>
  </si>
  <si>
    <t>Retard sur</t>
  </si>
  <si>
    <t>précédent</t>
  </si>
  <si>
    <t>Lehaire Ivan</t>
  </si>
  <si>
    <t>1h</t>
  </si>
  <si>
    <t>Yvan</t>
  </si>
  <si>
    <t>Cédric</t>
  </si>
  <si>
    <t>Sacha</t>
  </si>
  <si>
    <t>Jacky</t>
  </si>
  <si>
    <t>Leval</t>
  </si>
  <si>
    <t>Vermeere Nathan</t>
  </si>
  <si>
    <t>Nbre</t>
  </si>
  <si>
    <t>= courte distance</t>
  </si>
  <si>
    <t>Gras</t>
  </si>
  <si>
    <t>Bleu</t>
  </si>
  <si>
    <t>= fait partie des meilleures performances du coureur</t>
  </si>
  <si>
    <t>Total</t>
  </si>
  <si>
    <t>Battice</t>
  </si>
  <si>
    <t>au 11/11/07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</si>
</sst>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mmm\-yyyy"/>
  </numFmts>
  <fonts count="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0" fillId="3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3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3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5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" fontId="0" fillId="3" borderId="0" xfId="0" applyNumberFormat="1" applyFont="1" applyFill="1" applyAlignment="1">
      <alignment horizontal="center"/>
    </xf>
    <xf numFmtId="0" fontId="0" fillId="0" borderId="0" xfId="0" applyFont="1" applyAlignment="1" quotePrefix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 quotePrefix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132"/>
  <sheetViews>
    <sheetView zoomScale="77" zoomScaleNormal="77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2.140625" style="0" bestFit="1" customWidth="1"/>
    <col min="2" max="2" width="6.57421875" style="9" bestFit="1" customWidth="1"/>
    <col min="3" max="4" width="7.28125" style="0" bestFit="1" customWidth="1"/>
    <col min="5" max="5" width="7.00390625" style="0" bestFit="1" customWidth="1"/>
    <col min="6" max="6" width="7.7109375" style="0" customWidth="1"/>
    <col min="7" max="7" width="8.421875" style="9" bestFit="1" customWidth="1"/>
    <col min="8" max="8" width="6.00390625" style="9" bestFit="1" customWidth="1"/>
    <col min="9" max="12" width="7.7109375" style="0" bestFit="1" customWidth="1"/>
    <col min="13" max="13" width="7.00390625" style="0" bestFit="1" customWidth="1"/>
    <col min="14" max="18" width="7.7109375" style="0" bestFit="1" customWidth="1"/>
    <col min="19" max="19" width="7.8515625" style="0" bestFit="1" customWidth="1"/>
    <col min="20" max="21" width="7.7109375" style="0" bestFit="1" customWidth="1"/>
    <col min="22" max="22" width="7.8515625" style="0" bestFit="1" customWidth="1"/>
    <col min="23" max="24" width="7.7109375" style="0" bestFit="1" customWidth="1"/>
    <col min="25" max="25" width="7.140625" style="0" bestFit="1" customWidth="1"/>
    <col min="26" max="26" width="5.28125" style="0" customWidth="1"/>
    <col min="27" max="27" width="6.57421875" style="0" bestFit="1" customWidth="1"/>
    <col min="28" max="28" width="7.421875" style="0" bestFit="1" customWidth="1"/>
    <col min="29" max="29" width="6.140625" style="0" customWidth="1"/>
    <col min="30" max="32" width="7.140625" style="0" customWidth="1"/>
    <col min="33" max="16384" width="11.421875" style="0" customWidth="1"/>
  </cols>
  <sheetData>
    <row r="1" spans="1:31" ht="12.75">
      <c r="A1" s="17" t="s">
        <v>60</v>
      </c>
      <c r="B1" s="6" t="s">
        <v>52</v>
      </c>
      <c r="C1" t="s">
        <v>61</v>
      </c>
      <c r="D1" t="s">
        <v>62</v>
      </c>
      <c r="E1" s="1" t="s">
        <v>44</v>
      </c>
      <c r="F1" t="s">
        <v>66</v>
      </c>
      <c r="G1" s="9" t="s">
        <v>82</v>
      </c>
      <c r="H1" s="9" t="s">
        <v>86</v>
      </c>
      <c r="I1" s="9" t="s">
        <v>87</v>
      </c>
      <c r="J1" s="9" t="s">
        <v>88</v>
      </c>
      <c r="K1" s="1" t="s">
        <v>89</v>
      </c>
      <c r="L1" s="1" t="s">
        <v>95</v>
      </c>
      <c r="M1" s="9" t="s">
        <v>98</v>
      </c>
      <c r="N1" s="9" t="s">
        <v>97</v>
      </c>
      <c r="O1" s="9" t="s">
        <v>96</v>
      </c>
      <c r="P1" s="9" t="s">
        <v>118</v>
      </c>
      <c r="Q1" s="9" t="s">
        <v>119</v>
      </c>
      <c r="R1" s="9" t="s">
        <v>120</v>
      </c>
      <c r="S1" s="9" t="s">
        <v>123</v>
      </c>
      <c r="T1" s="9" t="s">
        <v>124</v>
      </c>
      <c r="U1" s="9" t="s">
        <v>125</v>
      </c>
      <c r="V1" s="9" t="s">
        <v>128</v>
      </c>
      <c r="W1" s="38" t="s">
        <v>132</v>
      </c>
      <c r="X1" s="38" t="s">
        <v>137</v>
      </c>
      <c r="Y1" s="38" t="s">
        <v>145</v>
      </c>
      <c r="AA1" s="9"/>
      <c r="AB1" s="9"/>
      <c r="AE1" s="1"/>
    </row>
    <row r="2" spans="1:32" ht="12.75">
      <c r="A2" s="17">
        <v>2007</v>
      </c>
      <c r="B2" s="7">
        <v>39425</v>
      </c>
      <c r="C2" s="2">
        <v>39426</v>
      </c>
      <c r="D2" s="2">
        <v>39433</v>
      </c>
      <c r="E2" s="2">
        <v>39089</v>
      </c>
      <c r="F2" s="2">
        <v>39123</v>
      </c>
      <c r="G2" s="2">
        <v>39166</v>
      </c>
      <c r="H2" s="10">
        <v>39173</v>
      </c>
      <c r="I2" s="2">
        <v>39200</v>
      </c>
      <c r="J2" s="2">
        <v>39200</v>
      </c>
      <c r="K2" s="2">
        <v>39203</v>
      </c>
      <c r="L2" s="2">
        <v>39230</v>
      </c>
      <c r="M2" s="10">
        <v>39249</v>
      </c>
      <c r="N2" s="10">
        <v>39249</v>
      </c>
      <c r="O2" s="2">
        <v>39250</v>
      </c>
      <c r="P2" s="2">
        <v>39263</v>
      </c>
      <c r="Q2" s="10">
        <v>39270</v>
      </c>
      <c r="R2" s="10">
        <v>39291</v>
      </c>
      <c r="S2" s="10">
        <v>39319</v>
      </c>
      <c r="T2" s="2">
        <v>39326</v>
      </c>
      <c r="U2" s="2">
        <v>39334</v>
      </c>
      <c r="V2" s="2">
        <v>39347</v>
      </c>
      <c r="W2" s="2">
        <v>39358</v>
      </c>
      <c r="X2" s="2">
        <v>39390</v>
      </c>
      <c r="Y2" s="2">
        <v>39397</v>
      </c>
      <c r="Z2" s="2"/>
      <c r="AA2" s="10"/>
      <c r="AB2" s="10"/>
      <c r="AC2" s="2"/>
      <c r="AD2" s="2"/>
      <c r="AE2" s="2"/>
      <c r="AF2" s="2"/>
    </row>
    <row r="3" spans="1:32" ht="12.75">
      <c r="A3" s="17"/>
      <c r="B3" s="7"/>
      <c r="C3" s="2"/>
      <c r="D3" s="2"/>
      <c r="E3" s="2"/>
      <c r="F3" s="2"/>
      <c r="G3" s="10"/>
      <c r="H3" s="10"/>
      <c r="I3" s="2"/>
      <c r="J3" s="2"/>
      <c r="K3" s="2"/>
      <c r="L3" s="2"/>
      <c r="M3" s="10"/>
      <c r="N3" s="10"/>
      <c r="O3" s="2"/>
      <c r="P3" s="2"/>
      <c r="Q3" s="10"/>
      <c r="R3" s="10"/>
      <c r="S3" s="2"/>
      <c r="T3" s="2"/>
      <c r="U3" s="2"/>
      <c r="V3" s="2"/>
      <c r="W3" s="2"/>
      <c r="X3" s="2"/>
      <c r="Y3" s="2"/>
      <c r="Z3" s="2"/>
      <c r="AA3" s="10"/>
      <c r="AB3" s="10"/>
      <c r="AC3" s="2"/>
      <c r="AD3" s="2"/>
      <c r="AE3" s="2"/>
      <c r="AF3" s="2"/>
    </row>
    <row r="4" spans="1:39" ht="12.75">
      <c r="A4" t="s">
        <v>34</v>
      </c>
      <c r="B4" s="8">
        <v>89.557</v>
      </c>
      <c r="C4" s="8">
        <v>45.281</v>
      </c>
      <c r="D4" s="8">
        <v>87.897</v>
      </c>
      <c r="E4" s="8">
        <v>93.308</v>
      </c>
      <c r="F4" s="8"/>
      <c r="G4" s="8"/>
      <c r="H4" s="8"/>
      <c r="I4" s="8"/>
      <c r="J4" s="8"/>
      <c r="K4" s="8"/>
      <c r="L4" s="8"/>
      <c r="M4" s="8"/>
      <c r="N4" s="8"/>
      <c r="O4" s="9">
        <v>71.435</v>
      </c>
      <c r="P4" s="9"/>
      <c r="Q4" s="9">
        <v>71.435</v>
      </c>
      <c r="R4" s="9"/>
      <c r="S4" s="8"/>
      <c r="T4" s="9">
        <v>20.472</v>
      </c>
      <c r="U4" s="9"/>
      <c r="V4" s="8"/>
      <c r="W4" s="9">
        <v>82.25</v>
      </c>
      <c r="X4" s="8"/>
      <c r="Y4" s="9">
        <v>94.939</v>
      </c>
      <c r="Z4" s="3"/>
      <c r="AA4" s="3"/>
      <c r="AB4" s="3">
        <f aca="true" t="shared" si="0" ref="AB4:AB36">LARGE(B4:AA4,1)</f>
        <v>94.939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8"/>
      <c r="T5" s="8"/>
      <c r="U5" s="8"/>
      <c r="V5" s="8"/>
      <c r="W5" s="8"/>
      <c r="X5" s="8"/>
      <c r="Y5" s="3"/>
      <c r="Z5" s="3"/>
      <c r="AA5" s="3"/>
      <c r="AB5" s="3" t="e">
        <f t="shared" si="0"/>
        <v>#NUM!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t="s">
        <v>90</v>
      </c>
      <c r="B6" s="8"/>
      <c r="C6" s="8"/>
      <c r="D6" s="8"/>
      <c r="E6" s="8"/>
      <c r="F6" s="8"/>
      <c r="G6" s="8"/>
      <c r="H6" s="8"/>
      <c r="I6" s="9">
        <v>76.565</v>
      </c>
      <c r="J6" s="8"/>
      <c r="K6" s="8"/>
      <c r="L6" s="8"/>
      <c r="M6" s="8"/>
      <c r="N6" s="8"/>
      <c r="O6" s="8"/>
      <c r="P6" s="8"/>
      <c r="Q6" s="9"/>
      <c r="R6" s="9"/>
      <c r="S6" s="9">
        <v>53.532</v>
      </c>
      <c r="T6" s="8"/>
      <c r="U6" s="8"/>
      <c r="V6" s="8"/>
      <c r="W6" s="8"/>
      <c r="X6" s="8"/>
      <c r="Y6" s="3"/>
      <c r="Z6" s="3"/>
      <c r="AA6" s="3"/>
      <c r="AB6" s="3">
        <f t="shared" si="0"/>
        <v>76.565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>
      <c r="A7" t="s">
        <v>5</v>
      </c>
      <c r="B7" s="8"/>
      <c r="C7" s="8">
        <v>67.176</v>
      </c>
      <c r="D7" s="8">
        <v>67.897</v>
      </c>
      <c r="E7" s="8">
        <v>58.692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>
        <v>16.942</v>
      </c>
      <c r="S7" s="8"/>
      <c r="T7" s="8"/>
      <c r="U7" s="8"/>
      <c r="V7" s="9">
        <v>27.144</v>
      </c>
      <c r="W7" s="9">
        <v>26</v>
      </c>
      <c r="X7" s="9">
        <v>70.767</v>
      </c>
      <c r="Y7" s="3"/>
      <c r="Z7" s="3"/>
      <c r="AA7" s="3"/>
      <c r="AB7" s="3">
        <f t="shared" si="0"/>
        <v>70.767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>
      <c r="A8" t="s">
        <v>6</v>
      </c>
      <c r="B8" s="8"/>
      <c r="C8" s="8"/>
      <c r="D8" s="8"/>
      <c r="E8" s="8"/>
      <c r="F8" s="8"/>
      <c r="G8" s="8"/>
      <c r="H8" s="8">
        <v>65.516</v>
      </c>
      <c r="I8" s="8"/>
      <c r="J8" s="8"/>
      <c r="K8" s="9">
        <v>65.435</v>
      </c>
      <c r="L8" s="9"/>
      <c r="M8" s="9"/>
      <c r="N8" s="9">
        <v>69.41</v>
      </c>
      <c r="O8" s="8"/>
      <c r="P8" s="8"/>
      <c r="Q8" s="9"/>
      <c r="R8" s="9">
        <v>93.405</v>
      </c>
      <c r="S8" s="8"/>
      <c r="T8" s="8"/>
      <c r="U8" s="8"/>
      <c r="V8" s="8"/>
      <c r="W8" s="8"/>
      <c r="X8" s="8"/>
      <c r="Y8" s="3"/>
      <c r="Z8" s="3"/>
      <c r="AA8" s="3"/>
      <c r="AB8" s="3">
        <f t="shared" si="0"/>
        <v>93.405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.75">
      <c r="A9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8"/>
      <c r="T9" s="8"/>
      <c r="U9" s="8"/>
      <c r="V9" s="9">
        <v>18.32</v>
      </c>
      <c r="W9" s="8"/>
      <c r="X9" s="8"/>
      <c r="Y9" s="3"/>
      <c r="Z9" s="3"/>
      <c r="AA9" s="3"/>
      <c r="AB9" s="3">
        <f t="shared" si="0"/>
        <v>18.32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t="s">
        <v>63</v>
      </c>
      <c r="B10" s="8"/>
      <c r="C10" s="8"/>
      <c r="D10" s="8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8"/>
      <c r="Y10" s="3"/>
      <c r="Z10" s="3"/>
      <c r="AA10" s="3"/>
      <c r="AB10" s="3">
        <f t="shared" si="0"/>
        <v>21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.75">
      <c r="A11" s="4" t="s">
        <v>83</v>
      </c>
      <c r="B11" s="8"/>
      <c r="C11" s="8"/>
      <c r="D11" s="8"/>
      <c r="E11" s="8"/>
      <c r="F11" s="8"/>
      <c r="G11" s="8">
        <v>4.728</v>
      </c>
      <c r="H11" s="8"/>
      <c r="I11" s="8"/>
      <c r="J11" s="38"/>
      <c r="K11" s="6"/>
      <c r="L11" s="6"/>
      <c r="M11" s="8"/>
      <c r="N11" s="8"/>
      <c r="O11" s="8"/>
      <c r="P11" s="8"/>
      <c r="Q11" s="9"/>
      <c r="R11" s="9"/>
      <c r="S11" s="8"/>
      <c r="T11" s="8"/>
      <c r="U11" s="8"/>
      <c r="V11" s="8"/>
      <c r="W11" s="8"/>
      <c r="X11" s="8"/>
      <c r="Y11" s="3"/>
      <c r="Z11" s="3"/>
      <c r="AA11" s="3"/>
      <c r="AB11" s="3">
        <f t="shared" si="0"/>
        <v>4.728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.75">
      <c r="A12" t="s">
        <v>37</v>
      </c>
      <c r="B12" s="8"/>
      <c r="C12" s="8"/>
      <c r="D12" s="8"/>
      <c r="E12" s="8"/>
      <c r="F12" s="8"/>
      <c r="G12" s="8">
        <v>97.272</v>
      </c>
      <c r="H12" s="8"/>
      <c r="I12" s="8"/>
      <c r="J12" s="9">
        <v>98.273</v>
      </c>
      <c r="K12" s="47"/>
      <c r="L12" s="47"/>
      <c r="M12" s="8"/>
      <c r="N12" s="8"/>
      <c r="O12" s="8"/>
      <c r="P12" s="8"/>
      <c r="Q12" s="9">
        <v>95.444</v>
      </c>
      <c r="R12" s="9"/>
      <c r="S12" s="8"/>
      <c r="T12" s="8"/>
      <c r="U12" s="8"/>
      <c r="V12" s="8"/>
      <c r="W12" s="8"/>
      <c r="X12" s="8"/>
      <c r="Y12" s="3"/>
      <c r="Z12" s="3"/>
      <c r="AA12" s="3"/>
      <c r="AB12" s="3">
        <f t="shared" si="0"/>
        <v>98.273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>
      <c r="A13" t="s">
        <v>8</v>
      </c>
      <c r="B13" s="8"/>
      <c r="C13" s="8"/>
      <c r="D13" s="8"/>
      <c r="E13" s="8"/>
      <c r="F13" s="8"/>
      <c r="G13" s="8">
        <v>50.342</v>
      </c>
      <c r="H13" s="8"/>
      <c r="I13" s="8"/>
      <c r="J13" s="9"/>
      <c r="K13" s="6"/>
      <c r="L13" s="9">
        <v>62.165</v>
      </c>
      <c r="M13" s="9">
        <v>51.35</v>
      </c>
      <c r="N13" s="8"/>
      <c r="O13" s="8"/>
      <c r="P13" s="8"/>
      <c r="Q13" s="9"/>
      <c r="R13" s="9"/>
      <c r="S13" s="8"/>
      <c r="T13" s="9">
        <v>63.376</v>
      </c>
      <c r="U13" s="9"/>
      <c r="V13" s="9"/>
      <c r="W13" s="8"/>
      <c r="X13" s="8"/>
      <c r="Y13" s="3"/>
      <c r="Z13" s="3"/>
      <c r="AA13" s="3"/>
      <c r="AB13" s="3">
        <f t="shared" si="0"/>
        <v>63.376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2.75">
      <c r="A14" t="s">
        <v>9</v>
      </c>
      <c r="B14" s="8"/>
      <c r="C14" s="8"/>
      <c r="D14" s="8">
        <v>88.586</v>
      </c>
      <c r="E14" s="8">
        <v>85.615</v>
      </c>
      <c r="F14" s="8"/>
      <c r="G14" s="8"/>
      <c r="H14" s="8"/>
      <c r="I14" s="8"/>
      <c r="J14" s="9"/>
      <c r="K14" s="6"/>
      <c r="L14" s="6"/>
      <c r="M14" s="8"/>
      <c r="N14" s="8"/>
      <c r="O14" s="9">
        <v>83.174</v>
      </c>
      <c r="P14" s="9"/>
      <c r="Q14" s="9">
        <v>91.741</v>
      </c>
      <c r="R14" s="9"/>
      <c r="S14" s="9">
        <v>81.434</v>
      </c>
      <c r="T14" s="9"/>
      <c r="U14" s="9"/>
      <c r="V14" s="8"/>
      <c r="W14" s="9">
        <v>88.5</v>
      </c>
      <c r="X14" s="9">
        <v>96</v>
      </c>
      <c r="Y14" s="3"/>
      <c r="Z14" s="3"/>
      <c r="AA14" s="3"/>
      <c r="AB14" s="3">
        <f t="shared" si="0"/>
        <v>96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2.75">
      <c r="A15" t="s">
        <v>32</v>
      </c>
      <c r="B15" s="8"/>
      <c r="C15" s="8"/>
      <c r="D15" s="8">
        <v>75.483</v>
      </c>
      <c r="E15" s="8">
        <v>66.385</v>
      </c>
      <c r="F15" s="8"/>
      <c r="G15" s="8"/>
      <c r="H15" s="8"/>
      <c r="I15" s="8"/>
      <c r="J15" s="9"/>
      <c r="K15" s="6"/>
      <c r="L15" s="9">
        <v>80.126</v>
      </c>
      <c r="M15" s="8"/>
      <c r="N15" s="8"/>
      <c r="O15" s="9">
        <v>71</v>
      </c>
      <c r="P15" s="9"/>
      <c r="Q15" s="9">
        <v>72.605</v>
      </c>
      <c r="R15" s="9"/>
      <c r="S15" s="9">
        <v>72.739</v>
      </c>
      <c r="T15" s="9"/>
      <c r="U15" s="9"/>
      <c r="V15" s="8"/>
      <c r="W15" s="9">
        <v>51</v>
      </c>
      <c r="X15" s="9">
        <v>85.167</v>
      </c>
      <c r="Y15" s="3"/>
      <c r="Z15" s="3"/>
      <c r="AA15" s="3"/>
      <c r="AB15" s="3">
        <f t="shared" si="0"/>
        <v>85.167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2.75">
      <c r="A16" t="s">
        <v>91</v>
      </c>
      <c r="B16" s="8"/>
      <c r="C16" s="8"/>
      <c r="D16" s="8"/>
      <c r="E16" s="8"/>
      <c r="F16" s="8"/>
      <c r="G16" s="8"/>
      <c r="H16" s="8"/>
      <c r="I16" s="8"/>
      <c r="J16" s="9"/>
      <c r="K16" s="6"/>
      <c r="L16" s="9">
        <v>5.854</v>
      </c>
      <c r="M16" s="8"/>
      <c r="N16" s="8"/>
      <c r="O16" s="8"/>
      <c r="P16" s="8"/>
      <c r="Q16" s="9"/>
      <c r="R16" s="9"/>
      <c r="S16" s="9">
        <v>12.764</v>
      </c>
      <c r="T16" s="8"/>
      <c r="U16" s="8"/>
      <c r="V16" s="8"/>
      <c r="W16" s="8"/>
      <c r="X16" s="8"/>
      <c r="Y16" s="3"/>
      <c r="Z16" s="3"/>
      <c r="AA16" s="3"/>
      <c r="AB16" s="3">
        <f t="shared" si="0"/>
        <v>12.764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2.75">
      <c r="A17" t="s">
        <v>80</v>
      </c>
      <c r="B17" s="8"/>
      <c r="C17" s="8"/>
      <c r="D17" s="8"/>
      <c r="E17" s="8"/>
      <c r="F17" s="8"/>
      <c r="G17" s="8"/>
      <c r="H17" s="8"/>
      <c r="I17" s="9">
        <v>80.055</v>
      </c>
      <c r="J17" s="9"/>
      <c r="K17" s="6"/>
      <c r="L17" s="6"/>
      <c r="M17" s="8"/>
      <c r="N17" s="8"/>
      <c r="O17" s="8"/>
      <c r="P17" s="9">
        <v>81.909</v>
      </c>
      <c r="Q17" s="9"/>
      <c r="R17" s="9"/>
      <c r="S17" s="8"/>
      <c r="T17" s="9"/>
      <c r="U17" s="9">
        <v>92.509</v>
      </c>
      <c r="V17" s="8"/>
      <c r="W17" s="8"/>
      <c r="X17" s="8"/>
      <c r="Y17" s="3"/>
      <c r="Z17" s="3"/>
      <c r="AA17" s="3"/>
      <c r="AB17" s="3">
        <f t="shared" si="0"/>
        <v>92.509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2.75">
      <c r="A18" s="4" t="s">
        <v>35</v>
      </c>
      <c r="B18" s="8"/>
      <c r="C18" s="8">
        <v>45.608</v>
      </c>
      <c r="D18" s="8"/>
      <c r="E18" s="8">
        <v>35.615</v>
      </c>
      <c r="F18" s="8"/>
      <c r="G18" s="8"/>
      <c r="H18" s="8"/>
      <c r="I18" s="8"/>
      <c r="J18" s="9"/>
      <c r="K18" s="6"/>
      <c r="L18" s="6"/>
      <c r="M18" s="8"/>
      <c r="N18" s="8"/>
      <c r="O18" s="8"/>
      <c r="P18" s="8"/>
      <c r="Q18" s="9">
        <v>10.877</v>
      </c>
      <c r="R18" s="9"/>
      <c r="S18" s="8"/>
      <c r="T18" s="8"/>
      <c r="U18" s="8"/>
      <c r="V18" s="9">
        <v>27.471</v>
      </c>
      <c r="W18" s="8"/>
      <c r="X18" s="8"/>
      <c r="Y18" s="3"/>
      <c r="Z18" s="3"/>
      <c r="AA18" s="3"/>
      <c r="AB18" s="3">
        <f t="shared" si="0"/>
        <v>45.608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2.75">
      <c r="A19" t="s">
        <v>10</v>
      </c>
      <c r="B19" s="8"/>
      <c r="C19" s="8"/>
      <c r="D19" s="8"/>
      <c r="E19" s="8">
        <v>70.231</v>
      </c>
      <c r="F19" s="8"/>
      <c r="G19" s="8"/>
      <c r="H19" s="8"/>
      <c r="I19" s="8"/>
      <c r="J19" s="9"/>
      <c r="K19" s="48"/>
      <c r="L19" s="48"/>
      <c r="M19" s="8"/>
      <c r="N19" s="8"/>
      <c r="O19" s="8"/>
      <c r="P19" s="8"/>
      <c r="Q19" s="9"/>
      <c r="R19" s="9">
        <v>63.318</v>
      </c>
      <c r="S19" s="8"/>
      <c r="T19" s="8"/>
      <c r="U19" s="8"/>
      <c r="V19" s="8"/>
      <c r="W19" s="8"/>
      <c r="X19" s="8"/>
      <c r="Y19" s="3"/>
      <c r="Z19" s="3"/>
      <c r="AA19" s="3"/>
      <c r="AB19" s="3">
        <f t="shared" si="0"/>
        <v>70.231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.75">
      <c r="A20" t="s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8"/>
      <c r="T20" s="8"/>
      <c r="U20" s="8"/>
      <c r="V20" s="8"/>
      <c r="W20" s="8"/>
      <c r="X20" s="8"/>
      <c r="Y20" s="3"/>
      <c r="Z20" s="3"/>
      <c r="AA20" s="3"/>
      <c r="AB20" s="3" t="e">
        <f t="shared" si="0"/>
        <v>#NUM!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.75">
      <c r="A21" s="4" t="s">
        <v>12</v>
      </c>
      <c r="B21" s="8"/>
      <c r="C21" s="8">
        <v>19.137</v>
      </c>
      <c r="D21" s="8"/>
      <c r="E21" s="8"/>
      <c r="F21" s="8"/>
      <c r="G21" s="8"/>
      <c r="H21" s="8"/>
      <c r="I21" s="8"/>
      <c r="J21" s="8">
        <v>31.303</v>
      </c>
      <c r="K21" s="8"/>
      <c r="L21" s="8"/>
      <c r="M21" s="8"/>
      <c r="N21" s="8"/>
      <c r="O21" s="8"/>
      <c r="P21" s="8"/>
      <c r="Q21" s="9"/>
      <c r="R21" s="9"/>
      <c r="S21" s="8"/>
      <c r="T21" s="8"/>
      <c r="U21" s="8"/>
      <c r="V21" s="8"/>
      <c r="W21" s="8"/>
      <c r="X21" s="8"/>
      <c r="Y21" s="3"/>
      <c r="Z21" s="3"/>
      <c r="AA21" s="3"/>
      <c r="AB21" s="3">
        <f t="shared" si="0"/>
        <v>31.303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2.75">
      <c r="A22" t="s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9"/>
      <c r="S22" s="8"/>
      <c r="T22" s="8"/>
      <c r="U22" s="8"/>
      <c r="V22" s="8"/>
      <c r="W22" s="9">
        <v>7.25</v>
      </c>
      <c r="X22" s="8"/>
      <c r="Y22" s="3"/>
      <c r="Z22" s="3"/>
      <c r="AA22" s="3"/>
      <c r="AB22" s="3">
        <f t="shared" si="0"/>
        <v>7.25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2.75">
      <c r="A23" t="s">
        <v>121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9">
        <v>53.532</v>
      </c>
      <c r="S23" s="8"/>
      <c r="T23" s="8"/>
      <c r="U23" s="8"/>
      <c r="V23" s="8"/>
      <c r="W23" s="8"/>
      <c r="X23" s="8"/>
      <c r="Y23" s="3"/>
      <c r="Z23" s="3"/>
      <c r="AA23" s="3"/>
      <c r="AB23" s="3">
        <f t="shared" si="0"/>
        <v>53.532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2.75">
      <c r="A24" t="s">
        <v>14</v>
      </c>
      <c r="B24" s="8"/>
      <c r="C24" s="8">
        <v>71.588</v>
      </c>
      <c r="D24" s="8">
        <v>51.345</v>
      </c>
      <c r="E24" s="8">
        <v>54.846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9">
        <v>89.608</v>
      </c>
      <c r="S24" s="9">
        <v>44.478</v>
      </c>
      <c r="T24" s="8"/>
      <c r="U24" s="8"/>
      <c r="V24" s="8"/>
      <c r="W24" s="9">
        <v>19.75</v>
      </c>
      <c r="X24" s="8"/>
      <c r="Y24" s="3"/>
      <c r="Z24" s="3"/>
      <c r="AA24" s="3"/>
      <c r="AB24" s="3">
        <f t="shared" si="0"/>
        <v>89.608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2.75">
      <c r="A25" s="41" t="s">
        <v>131</v>
      </c>
      <c r="B25" s="8"/>
      <c r="C25" s="8"/>
      <c r="D25" s="8"/>
      <c r="E25" s="8"/>
      <c r="F25" s="8"/>
      <c r="G25" s="8"/>
      <c r="H25" s="8">
        <v>10.677</v>
      </c>
      <c r="I25" s="8"/>
      <c r="J25" s="8"/>
      <c r="K25" s="8"/>
      <c r="L25" s="8"/>
      <c r="M25" s="8"/>
      <c r="N25" s="8"/>
      <c r="O25" s="8"/>
      <c r="P25" s="8"/>
      <c r="Q25" s="9"/>
      <c r="R25" s="9"/>
      <c r="S25" s="8"/>
      <c r="T25" s="8"/>
      <c r="U25" s="9">
        <v>85.905</v>
      </c>
      <c r="V25" s="8"/>
      <c r="W25" s="8"/>
      <c r="X25" s="8"/>
      <c r="Y25" s="3"/>
      <c r="Z25" s="3"/>
      <c r="AA25" s="3"/>
      <c r="AB25" s="3">
        <f t="shared" si="0"/>
        <v>85.905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2.75">
      <c r="A26" s="4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9"/>
      <c r="S26" s="8"/>
      <c r="T26" s="8"/>
      <c r="U26" s="8"/>
      <c r="V26" s="8"/>
      <c r="W26" s="9">
        <v>82.818</v>
      </c>
      <c r="X26" s="8"/>
      <c r="Y26" s="3"/>
      <c r="Z26" s="3"/>
      <c r="AA26" s="3"/>
      <c r="AB26" s="3">
        <f t="shared" si="0"/>
        <v>82.818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2.75">
      <c r="A27" s="4" t="s">
        <v>36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9"/>
      <c r="S27" s="8"/>
      <c r="T27" s="8"/>
      <c r="U27" s="8"/>
      <c r="V27" s="8"/>
      <c r="W27" s="8"/>
      <c r="X27" s="8"/>
      <c r="Y27" s="3"/>
      <c r="Z27" s="3"/>
      <c r="AA27" s="3"/>
      <c r="AB27" s="3" t="e">
        <f t="shared" si="0"/>
        <v>#NUM!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2.75">
      <c r="A28" t="s">
        <v>16</v>
      </c>
      <c r="B28" s="8"/>
      <c r="C28" s="8"/>
      <c r="D28" s="8"/>
      <c r="E28" s="8"/>
      <c r="F28" s="8">
        <v>84.636</v>
      </c>
      <c r="G28" s="8"/>
      <c r="H28" s="8"/>
      <c r="I28" s="8"/>
      <c r="J28" s="8"/>
      <c r="K28" s="8"/>
      <c r="L28" s="8"/>
      <c r="M28" s="9"/>
      <c r="N28" s="9">
        <v>75.849</v>
      </c>
      <c r="O28" s="8"/>
      <c r="P28" s="8"/>
      <c r="Q28" s="9"/>
      <c r="R28" s="9"/>
      <c r="S28" s="8"/>
      <c r="T28" s="8"/>
      <c r="U28" s="8"/>
      <c r="V28" s="8"/>
      <c r="W28" s="8"/>
      <c r="X28" s="8"/>
      <c r="Y28" s="3"/>
      <c r="Z28" s="3"/>
      <c r="AA28" s="3"/>
      <c r="AB28" s="3">
        <f t="shared" si="0"/>
        <v>84.636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2.75">
      <c r="A29" s="4" t="s">
        <v>33</v>
      </c>
      <c r="B29" s="8"/>
      <c r="C29" s="8"/>
      <c r="D29" s="8">
        <v>33.414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  <c r="R29" s="9"/>
      <c r="S29" s="8"/>
      <c r="T29" s="8"/>
      <c r="U29" s="8"/>
      <c r="V29" s="8"/>
      <c r="W29" s="8"/>
      <c r="X29" s="8"/>
      <c r="Y29" s="3"/>
      <c r="Z29" s="3"/>
      <c r="AA29" s="3"/>
      <c r="AB29" s="3">
        <f t="shared" si="0"/>
        <v>33.414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.75">
      <c r="A30" t="s">
        <v>17</v>
      </c>
      <c r="B30" s="8"/>
      <c r="C30" s="8"/>
      <c r="D30" s="8"/>
      <c r="E30" s="8">
        <v>43.308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R30" s="9"/>
      <c r="S30" s="8"/>
      <c r="T30" s="8"/>
      <c r="U30" s="8"/>
      <c r="V30" s="8"/>
      <c r="W30" s="8"/>
      <c r="X30" s="8"/>
      <c r="Y30" s="3"/>
      <c r="Z30" s="3"/>
      <c r="AA30" s="3"/>
      <c r="AB30" s="3">
        <f t="shared" si="0"/>
        <v>43.308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2.75">
      <c r="A31" s="4" t="s">
        <v>18</v>
      </c>
      <c r="B31" s="8"/>
      <c r="C31" s="8">
        <v>23.222</v>
      </c>
      <c r="D31" s="8">
        <v>18.931</v>
      </c>
      <c r="E31" s="8"/>
      <c r="F31" s="8"/>
      <c r="G31" s="8"/>
      <c r="H31" s="8"/>
      <c r="I31" s="8"/>
      <c r="J31" s="8">
        <v>31.606</v>
      </c>
      <c r="K31" s="8"/>
      <c r="L31" s="8"/>
      <c r="M31" s="9">
        <v>31.07</v>
      </c>
      <c r="N31" s="8"/>
      <c r="O31" s="8"/>
      <c r="P31" s="8"/>
      <c r="Q31" s="9"/>
      <c r="R31" s="9"/>
      <c r="S31" s="8"/>
      <c r="T31" s="8"/>
      <c r="U31" s="8"/>
      <c r="V31" s="9">
        <v>25.429</v>
      </c>
      <c r="W31" s="8"/>
      <c r="X31" s="8"/>
      <c r="Y31" s="3"/>
      <c r="Z31" s="3"/>
      <c r="AA31" s="3"/>
      <c r="AB31" s="3">
        <f t="shared" si="0"/>
        <v>31.606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.75">
      <c r="A32" t="s">
        <v>19</v>
      </c>
      <c r="B32" s="8"/>
      <c r="C32" s="8"/>
      <c r="D32" s="8"/>
      <c r="E32" s="8"/>
      <c r="F32" s="8"/>
      <c r="G32" s="8">
        <v>4.509</v>
      </c>
      <c r="H32" s="8"/>
      <c r="I32" s="8"/>
      <c r="J32" s="8"/>
      <c r="K32" s="8"/>
      <c r="L32" s="8"/>
      <c r="M32" s="8"/>
      <c r="N32" s="8"/>
      <c r="O32" s="8"/>
      <c r="P32" s="8"/>
      <c r="Q32" s="9"/>
      <c r="R32" s="9"/>
      <c r="S32" s="8"/>
      <c r="T32" s="9">
        <v>61.726</v>
      </c>
      <c r="U32" s="9"/>
      <c r="V32" s="9">
        <v>61.458</v>
      </c>
      <c r="W32" s="8"/>
      <c r="X32" s="8"/>
      <c r="Y32" s="3"/>
      <c r="Z32" s="3"/>
      <c r="AA32" s="3"/>
      <c r="AB32" s="3">
        <f t="shared" si="0"/>
        <v>61.726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2.75">
      <c r="A33" s="4" t="s">
        <v>20</v>
      </c>
      <c r="B33" s="8"/>
      <c r="C33" s="8"/>
      <c r="D33" s="8"/>
      <c r="E33" s="8">
        <v>39.462</v>
      </c>
      <c r="F33" s="8"/>
      <c r="G33" s="8"/>
      <c r="H33" s="8"/>
      <c r="I33" s="8"/>
      <c r="J33" s="8"/>
      <c r="K33" s="8"/>
      <c r="L33" s="8"/>
      <c r="M33" s="8"/>
      <c r="N33" s="8"/>
      <c r="O33" s="9">
        <v>43.754</v>
      </c>
      <c r="P33" s="9"/>
      <c r="Q33" s="9"/>
      <c r="R33" s="9"/>
      <c r="S33" s="8"/>
      <c r="T33" s="9">
        <v>20.802</v>
      </c>
      <c r="U33" s="9"/>
      <c r="V33" s="8"/>
      <c r="W33" s="8"/>
      <c r="X33" s="8"/>
      <c r="Y33" s="9">
        <v>37.364</v>
      </c>
      <c r="Z33" s="3"/>
      <c r="AA33" s="3"/>
      <c r="AB33" s="3">
        <f t="shared" si="0"/>
        <v>43.754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2.75">
      <c r="A34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  <c r="R34" s="9"/>
      <c r="S34" s="8"/>
      <c r="T34" s="9">
        <v>53.475</v>
      </c>
      <c r="U34" s="9"/>
      <c r="V34" s="8"/>
      <c r="W34" s="9">
        <v>64.636</v>
      </c>
      <c r="X34" s="8"/>
      <c r="Y34" s="3"/>
      <c r="Z34" s="3"/>
      <c r="AA34" s="3"/>
      <c r="AB34" s="3">
        <f t="shared" si="0"/>
        <v>64.636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2.75">
      <c r="A35" s="5" t="s">
        <v>22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  <c r="S35" s="8"/>
      <c r="T35" s="8"/>
      <c r="U35" s="8"/>
      <c r="V35" s="8"/>
      <c r="W35" s="8"/>
      <c r="X35" s="9">
        <v>53.5</v>
      </c>
      <c r="Y35" s="3"/>
      <c r="Z35" s="3"/>
      <c r="AA35" s="3"/>
      <c r="AB35" s="3">
        <f t="shared" si="0"/>
        <v>53.5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.75">
      <c r="A36" s="5" t="s">
        <v>31</v>
      </c>
      <c r="B36" s="8"/>
      <c r="C36" s="8"/>
      <c r="D36" s="8"/>
      <c r="E36" s="8">
        <v>74.077</v>
      </c>
      <c r="F36" s="8"/>
      <c r="G36" s="8"/>
      <c r="H36" s="8"/>
      <c r="I36" s="8">
        <v>95.909</v>
      </c>
      <c r="J36" s="8"/>
      <c r="K36" s="8"/>
      <c r="L36" s="8"/>
      <c r="M36" s="8"/>
      <c r="N36" s="8"/>
      <c r="O36" s="8"/>
      <c r="P36" s="8"/>
      <c r="Q36" s="9">
        <v>84.951</v>
      </c>
      <c r="R36" s="9"/>
      <c r="S36" s="8"/>
      <c r="T36" s="8"/>
      <c r="U36" s="8"/>
      <c r="V36" s="8"/>
      <c r="W36" s="8"/>
      <c r="X36" s="8"/>
      <c r="Y36" s="3"/>
      <c r="Z36" s="3"/>
      <c r="AA36" s="3"/>
      <c r="AB36" s="3">
        <f t="shared" si="0"/>
        <v>95.909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.75">
      <c r="A37" s="5" t="s">
        <v>138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>
        <v>48.5</v>
      </c>
      <c r="Y37" s="3"/>
      <c r="Z37" s="3"/>
      <c r="AA37" s="3"/>
      <c r="AB37" s="3">
        <f>LARGE(B37:AA37,1)</f>
        <v>48.5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2.75">
      <c r="A38" s="5"/>
      <c r="B38" s="8"/>
      <c r="C38" s="3"/>
      <c r="D38" s="3"/>
      <c r="E38" s="3"/>
      <c r="F38" s="3"/>
      <c r="G38" s="8"/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2.75">
      <c r="B39" s="8"/>
      <c r="C39" s="3"/>
      <c r="D39" s="3"/>
      <c r="E39" s="3"/>
      <c r="F39" s="3"/>
      <c r="G39" s="8"/>
      <c r="H39" s="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2.75">
      <c r="B40" s="8"/>
      <c r="C40" s="3"/>
      <c r="D40" s="3"/>
      <c r="E40" s="3"/>
      <c r="F40" s="3"/>
      <c r="G40" s="8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2.75">
      <c r="B41" s="8"/>
      <c r="C41" s="3"/>
      <c r="D41" s="3"/>
      <c r="E41" s="3"/>
      <c r="F41" s="3"/>
      <c r="G41" s="8"/>
      <c r="H41" s="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2.75">
      <c r="B42" s="8"/>
      <c r="C42" s="3"/>
      <c r="D42" s="3"/>
      <c r="E42" s="3"/>
      <c r="F42" s="3"/>
      <c r="G42" s="8"/>
      <c r="H42" s="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39" ht="12.75">
      <c r="B43" s="8"/>
      <c r="C43" s="3"/>
      <c r="D43" s="3"/>
      <c r="E43" s="3"/>
      <c r="F43" s="3"/>
      <c r="G43" s="8"/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2:39" ht="12.75">
      <c r="B44" s="8"/>
      <c r="C44" s="3"/>
      <c r="D44" s="3"/>
      <c r="E44" s="3"/>
      <c r="F44" s="3"/>
      <c r="G44" s="8"/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2.75">
      <c r="B45" s="8"/>
      <c r="C45" s="3"/>
      <c r="D45" s="3"/>
      <c r="E45" s="3"/>
      <c r="F45" s="3"/>
      <c r="G45" s="8"/>
      <c r="H45" s="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2.75">
      <c r="B46" s="8"/>
      <c r="C46" s="3"/>
      <c r="D46" s="3"/>
      <c r="E46" s="3"/>
      <c r="F46" s="3"/>
      <c r="G46" s="8"/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2:39" ht="12.75">
      <c r="B47" s="8"/>
      <c r="C47" s="3"/>
      <c r="D47" s="3"/>
      <c r="E47" s="3"/>
      <c r="F47" s="3"/>
      <c r="G47" s="8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2:39" ht="12.75">
      <c r="B48" s="8"/>
      <c r="C48" s="3"/>
      <c r="D48" s="3"/>
      <c r="E48" s="3"/>
      <c r="F48" s="3"/>
      <c r="G48" s="8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2.75">
      <c r="B49" s="8"/>
      <c r="C49" s="3"/>
      <c r="D49" s="3"/>
      <c r="E49" s="3"/>
      <c r="F49" s="3"/>
      <c r="G49" s="8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2.75">
      <c r="B50" s="8"/>
      <c r="C50" s="3"/>
      <c r="D50" s="3"/>
      <c r="E50" s="3"/>
      <c r="F50" s="3"/>
      <c r="G50" s="8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2.75">
      <c r="B51" s="8"/>
      <c r="C51" s="3"/>
      <c r="D51" s="3"/>
      <c r="E51" s="3"/>
      <c r="F51" s="3"/>
      <c r="G51" s="8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2.75">
      <c r="B52" s="8"/>
      <c r="C52" s="3"/>
      <c r="D52" s="3"/>
      <c r="E52" s="3"/>
      <c r="F52" s="3"/>
      <c r="G52" s="8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2.75">
      <c r="B53" s="8"/>
      <c r="C53" s="3"/>
      <c r="D53" s="3"/>
      <c r="E53" s="3"/>
      <c r="F53" s="3"/>
      <c r="G53" s="8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2:39" ht="12.75">
      <c r="B54" s="8"/>
      <c r="C54" s="3"/>
      <c r="D54" s="3"/>
      <c r="E54" s="3"/>
      <c r="F54" s="3"/>
      <c r="G54" s="8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2:39" ht="12.75">
      <c r="B55" s="8"/>
      <c r="C55" s="3"/>
      <c r="D55" s="3"/>
      <c r="E55" s="3"/>
      <c r="F55" s="3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2:39" ht="12.75">
      <c r="B56" s="8"/>
      <c r="C56" s="3"/>
      <c r="D56" s="3"/>
      <c r="E56" s="3"/>
      <c r="F56" s="3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2.75">
      <c r="B57" s="8"/>
      <c r="C57" s="3"/>
      <c r="D57" s="3"/>
      <c r="E57" s="3"/>
      <c r="F57" s="3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2:39" ht="12.75">
      <c r="B58" s="8"/>
      <c r="C58" s="3"/>
      <c r="D58" s="3"/>
      <c r="E58" s="3"/>
      <c r="F58" s="3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2:39" ht="12.75">
      <c r="B59" s="8"/>
      <c r="C59" s="3"/>
      <c r="D59" s="3"/>
      <c r="E59" s="3"/>
      <c r="F59" s="3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12.75">
      <c r="B60" s="8"/>
      <c r="C60" s="3"/>
      <c r="D60" s="3"/>
      <c r="E60" s="3"/>
      <c r="F60" s="3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2.75">
      <c r="B61" s="8"/>
      <c r="C61" s="3"/>
      <c r="D61" s="3"/>
      <c r="E61" s="3"/>
      <c r="F61" s="3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ht="12.75">
      <c r="B62" s="8"/>
      <c r="C62" s="3"/>
      <c r="D62" s="3"/>
      <c r="E62" s="3"/>
      <c r="F62" s="3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2.75">
      <c r="B63" s="8"/>
      <c r="C63" s="3"/>
      <c r="D63" s="3"/>
      <c r="E63" s="3"/>
      <c r="F63" s="3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39" ht="12.75">
      <c r="B64" s="8"/>
      <c r="C64" s="3"/>
      <c r="D64" s="3"/>
      <c r="E64" s="3"/>
      <c r="F64" s="3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2.75">
      <c r="B65" s="8"/>
      <c r="C65" s="3"/>
      <c r="D65" s="3"/>
      <c r="E65" s="3"/>
      <c r="F65" s="3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39" ht="12.75">
      <c r="B66" s="8"/>
      <c r="C66" s="3"/>
      <c r="D66" s="3"/>
      <c r="E66" s="3"/>
      <c r="F66" s="3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ht="12.75">
      <c r="B67" s="8"/>
      <c r="C67" s="3"/>
      <c r="D67" s="3"/>
      <c r="E67" s="3"/>
      <c r="F67" s="3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ht="12.75">
      <c r="B68" s="8"/>
      <c r="C68" s="3"/>
      <c r="D68" s="3"/>
      <c r="E68" s="3"/>
      <c r="F68" s="3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ht="12.75">
      <c r="B69" s="8"/>
      <c r="C69" s="3"/>
      <c r="D69" s="3"/>
      <c r="E69" s="3"/>
      <c r="F69" s="3"/>
      <c r="G69" s="8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39" ht="12.75">
      <c r="B70" s="8"/>
      <c r="C70" s="3"/>
      <c r="D70" s="3"/>
      <c r="E70" s="3"/>
      <c r="F70" s="3"/>
      <c r="G70" s="8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ht="12.75">
      <c r="B71" s="8"/>
      <c r="C71" s="3"/>
      <c r="D71" s="3"/>
      <c r="E71" s="3"/>
      <c r="F71" s="3"/>
      <c r="G71" s="8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ht="12.75">
      <c r="B72" s="8"/>
      <c r="C72" s="3"/>
      <c r="D72" s="3"/>
      <c r="E72" s="3"/>
      <c r="F72" s="3"/>
      <c r="G72" s="8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ht="12.75">
      <c r="B73" s="8"/>
      <c r="C73" s="3"/>
      <c r="D73" s="3"/>
      <c r="E73" s="3"/>
      <c r="F73" s="3"/>
      <c r="G73" s="8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12.75">
      <c r="B74" s="8"/>
      <c r="C74" s="3"/>
      <c r="D74" s="3"/>
      <c r="E74" s="3"/>
      <c r="F74" s="3"/>
      <c r="G74" s="8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ht="12.75">
      <c r="B75" s="8"/>
      <c r="C75" s="3"/>
      <c r="D75" s="3"/>
      <c r="E75" s="3"/>
      <c r="F75" s="3"/>
      <c r="G75" s="8"/>
      <c r="H75" s="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ht="12.75">
      <c r="B76" s="8"/>
      <c r="C76" s="3"/>
      <c r="D76" s="3"/>
      <c r="E76" s="3"/>
      <c r="F76" s="3"/>
      <c r="G76" s="8"/>
      <c r="H76" s="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ht="12.75">
      <c r="B77" s="8"/>
      <c r="C77" s="3"/>
      <c r="D77" s="3"/>
      <c r="E77" s="3"/>
      <c r="F77" s="3"/>
      <c r="G77" s="8"/>
      <c r="H77" s="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ht="12.75">
      <c r="B78" s="8"/>
      <c r="C78" s="3"/>
      <c r="D78" s="3"/>
      <c r="E78" s="3"/>
      <c r="F78" s="3"/>
      <c r="G78" s="8"/>
      <c r="H78" s="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39" ht="12.75">
      <c r="B79" s="8"/>
      <c r="C79" s="3"/>
      <c r="D79" s="3"/>
      <c r="E79" s="3"/>
      <c r="F79" s="3"/>
      <c r="G79" s="8"/>
      <c r="H79" s="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39" ht="12.75">
      <c r="B80" s="8"/>
      <c r="C80" s="3"/>
      <c r="D80" s="3"/>
      <c r="E80" s="3"/>
      <c r="F80" s="3"/>
      <c r="G80" s="8"/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2:39" ht="12.75">
      <c r="B81" s="8"/>
      <c r="C81" s="3"/>
      <c r="D81" s="3"/>
      <c r="E81" s="3"/>
      <c r="F81" s="3"/>
      <c r="G81" s="8"/>
      <c r="H81" s="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2:39" ht="12.75">
      <c r="B82" s="8"/>
      <c r="C82" s="3"/>
      <c r="D82" s="3"/>
      <c r="E82" s="3"/>
      <c r="F82" s="3"/>
      <c r="G82" s="8"/>
      <c r="H82" s="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2:39" ht="12.75">
      <c r="B83" s="8"/>
      <c r="C83" s="3"/>
      <c r="D83" s="3"/>
      <c r="E83" s="3"/>
      <c r="F83" s="3"/>
      <c r="G83" s="8"/>
      <c r="H83" s="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2:39" ht="12.75">
      <c r="B84" s="8"/>
      <c r="C84" s="3"/>
      <c r="D84" s="3"/>
      <c r="E84" s="3"/>
      <c r="F84" s="3"/>
      <c r="G84" s="8"/>
      <c r="H84" s="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2:39" ht="12.75">
      <c r="B85" s="8"/>
      <c r="C85" s="3"/>
      <c r="D85" s="3"/>
      <c r="E85" s="3"/>
      <c r="F85" s="3"/>
      <c r="G85" s="8"/>
      <c r="H85" s="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2:39" ht="12.75">
      <c r="B86" s="8"/>
      <c r="C86" s="3"/>
      <c r="D86" s="3"/>
      <c r="E86" s="3"/>
      <c r="F86" s="3"/>
      <c r="G86" s="8"/>
      <c r="H86" s="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2:39" ht="12.75">
      <c r="B87" s="8"/>
      <c r="C87" s="3"/>
      <c r="D87" s="3"/>
      <c r="E87" s="3"/>
      <c r="F87" s="3"/>
      <c r="G87" s="8"/>
      <c r="H87" s="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2:39" ht="12.75">
      <c r="B88" s="8"/>
      <c r="C88" s="3"/>
      <c r="D88" s="3"/>
      <c r="E88" s="3"/>
      <c r="F88" s="3"/>
      <c r="G88" s="8"/>
      <c r="H88" s="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2:39" ht="12.75">
      <c r="B89" s="8"/>
      <c r="C89" s="3"/>
      <c r="D89" s="3"/>
      <c r="E89" s="3"/>
      <c r="F89" s="3"/>
      <c r="G89" s="8"/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2:39" ht="12.75">
      <c r="B90" s="8"/>
      <c r="C90" s="3"/>
      <c r="D90" s="3"/>
      <c r="E90" s="3"/>
      <c r="F90" s="3"/>
      <c r="G90" s="8"/>
      <c r="H90" s="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ht="12.75">
      <c r="B91" s="8"/>
      <c r="C91" s="3"/>
      <c r="D91" s="3"/>
      <c r="E91" s="3"/>
      <c r="F91" s="3"/>
      <c r="G91" s="8"/>
      <c r="H91" s="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2:39" ht="12.75">
      <c r="B92" s="8"/>
      <c r="C92" s="3"/>
      <c r="D92" s="3"/>
      <c r="E92" s="3"/>
      <c r="F92" s="3"/>
      <c r="G92" s="8"/>
      <c r="H92" s="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2:39" ht="12.75">
      <c r="B93" s="8"/>
      <c r="C93" s="3"/>
      <c r="D93" s="3"/>
      <c r="E93" s="3"/>
      <c r="F93" s="3"/>
      <c r="G93" s="8"/>
      <c r="H93" s="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 ht="12.75">
      <c r="B94" s="8"/>
      <c r="C94" s="3"/>
      <c r="D94" s="3"/>
      <c r="E94" s="3"/>
      <c r="F94" s="3"/>
      <c r="G94" s="8"/>
      <c r="H94" s="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 ht="12.75">
      <c r="B95" s="8"/>
      <c r="C95" s="3"/>
      <c r="D95" s="3"/>
      <c r="E95" s="3"/>
      <c r="F95" s="3"/>
      <c r="G95" s="8"/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ht="12.75">
      <c r="B96" s="8"/>
      <c r="C96" s="3"/>
      <c r="D96" s="3"/>
      <c r="E96" s="3"/>
      <c r="F96" s="3"/>
      <c r="G96" s="8"/>
      <c r="H96" s="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2:39" ht="12.75">
      <c r="B97" s="8"/>
      <c r="C97" s="3"/>
      <c r="D97" s="3"/>
      <c r="E97" s="3"/>
      <c r="F97" s="3"/>
      <c r="G97" s="8"/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2:39" ht="12.75">
      <c r="B98" s="8"/>
      <c r="C98" s="3"/>
      <c r="D98" s="3"/>
      <c r="E98" s="3"/>
      <c r="F98" s="3"/>
      <c r="G98" s="8"/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2:39" ht="12.75">
      <c r="B99" s="8"/>
      <c r="C99" s="3"/>
      <c r="D99" s="3"/>
      <c r="E99" s="3"/>
      <c r="F99" s="3"/>
      <c r="G99" s="8"/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2:39" ht="12.75">
      <c r="B100" s="8"/>
      <c r="C100" s="3"/>
      <c r="D100" s="3"/>
      <c r="E100" s="3"/>
      <c r="F100" s="3"/>
      <c r="G100" s="8"/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ht="12.75">
      <c r="B101" s="8"/>
      <c r="C101" s="3"/>
      <c r="D101" s="3"/>
      <c r="E101" s="3"/>
      <c r="F101" s="3"/>
      <c r="G101" s="8"/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ht="12.75">
      <c r="B102" s="8"/>
      <c r="C102" s="3"/>
      <c r="D102" s="3"/>
      <c r="E102" s="3"/>
      <c r="F102" s="3"/>
      <c r="G102" s="8"/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ht="12.75">
      <c r="B103" s="8"/>
      <c r="C103" s="3"/>
      <c r="D103" s="3"/>
      <c r="E103" s="3"/>
      <c r="F103" s="3"/>
      <c r="G103" s="8"/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ht="12.75">
      <c r="B104" s="8"/>
      <c r="C104" s="3"/>
      <c r="D104" s="3"/>
      <c r="E104" s="3"/>
      <c r="F104" s="3"/>
      <c r="G104" s="8"/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ht="12.75">
      <c r="B105" s="8"/>
      <c r="C105" s="3"/>
      <c r="D105" s="3"/>
      <c r="E105" s="3"/>
      <c r="F105" s="3"/>
      <c r="G105" s="8"/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39" ht="12.75">
      <c r="B106" s="8"/>
      <c r="C106" s="3"/>
      <c r="D106" s="3"/>
      <c r="E106" s="3"/>
      <c r="F106" s="3"/>
      <c r="G106" s="8"/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2:39" ht="12.75">
      <c r="B107" s="8"/>
      <c r="C107" s="3"/>
      <c r="D107" s="3"/>
      <c r="E107" s="3"/>
      <c r="F107" s="3"/>
      <c r="G107" s="8"/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2:39" ht="12.75">
      <c r="B108" s="8"/>
      <c r="C108" s="3"/>
      <c r="D108" s="3"/>
      <c r="E108" s="3"/>
      <c r="F108" s="3"/>
      <c r="G108" s="8"/>
      <c r="H108" s="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2:39" ht="12.75">
      <c r="B109" s="8"/>
      <c r="C109" s="3"/>
      <c r="D109" s="3"/>
      <c r="E109" s="3"/>
      <c r="F109" s="3"/>
      <c r="G109" s="8"/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2:39" ht="12.75">
      <c r="B110" s="8"/>
      <c r="C110" s="3"/>
      <c r="D110" s="3"/>
      <c r="E110" s="3"/>
      <c r="F110" s="3"/>
      <c r="G110" s="8"/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2:39" ht="12.75">
      <c r="B111" s="8"/>
      <c r="C111" s="3"/>
      <c r="D111" s="3"/>
      <c r="E111" s="3"/>
      <c r="F111" s="3"/>
      <c r="G111" s="8"/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2:39" ht="12.75">
      <c r="B112" s="8"/>
      <c r="C112" s="3"/>
      <c r="D112" s="3"/>
      <c r="E112" s="3"/>
      <c r="F112" s="3"/>
      <c r="G112" s="8"/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2:39" ht="12.75">
      <c r="B113" s="8"/>
      <c r="C113" s="3"/>
      <c r="D113" s="3"/>
      <c r="E113" s="3"/>
      <c r="F113" s="3"/>
      <c r="G113" s="8"/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2:39" ht="12.75">
      <c r="B114" s="8"/>
      <c r="C114" s="3"/>
      <c r="D114" s="3"/>
      <c r="E114" s="3"/>
      <c r="F114" s="3"/>
      <c r="G114" s="8"/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2:39" ht="12.75">
      <c r="B115" s="8"/>
      <c r="C115" s="3"/>
      <c r="D115" s="3"/>
      <c r="E115" s="3"/>
      <c r="F115" s="3"/>
      <c r="G115" s="8"/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2:39" ht="12.75">
      <c r="B116" s="8"/>
      <c r="C116" s="3"/>
      <c r="D116" s="3"/>
      <c r="E116" s="3"/>
      <c r="F116" s="3"/>
      <c r="G116" s="8"/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2:39" ht="12.75">
      <c r="B117" s="8"/>
      <c r="C117" s="3"/>
      <c r="D117" s="3"/>
      <c r="E117" s="3"/>
      <c r="F117" s="3"/>
      <c r="G117" s="8"/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2:39" ht="12.75">
      <c r="B118" s="8"/>
      <c r="C118" s="3"/>
      <c r="D118" s="3"/>
      <c r="E118" s="3"/>
      <c r="F118" s="3"/>
      <c r="G118" s="8"/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2:39" ht="12.75">
      <c r="B119" s="8"/>
      <c r="C119" s="3"/>
      <c r="D119" s="3"/>
      <c r="E119" s="3"/>
      <c r="F119" s="3"/>
      <c r="G119" s="8"/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2:39" ht="12.75">
      <c r="B120" s="8"/>
      <c r="C120" s="3"/>
      <c r="D120" s="3"/>
      <c r="E120" s="3"/>
      <c r="F120" s="3"/>
      <c r="G120" s="8"/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2:39" ht="12.75">
      <c r="B121" s="8"/>
      <c r="C121" s="3"/>
      <c r="D121" s="3"/>
      <c r="E121" s="3"/>
      <c r="F121" s="3"/>
      <c r="G121" s="8"/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2:39" ht="12.75">
      <c r="B122" s="8"/>
      <c r="C122" s="3"/>
      <c r="D122" s="3"/>
      <c r="E122" s="3"/>
      <c r="F122" s="3"/>
      <c r="G122" s="8"/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2:39" ht="12.75">
      <c r="B123" s="8"/>
      <c r="C123" s="3"/>
      <c r="D123" s="3"/>
      <c r="E123" s="3"/>
      <c r="F123" s="3"/>
      <c r="G123" s="8"/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2:39" ht="12.75">
      <c r="B124" s="8"/>
      <c r="C124" s="3"/>
      <c r="D124" s="3"/>
      <c r="E124" s="3"/>
      <c r="F124" s="3"/>
      <c r="G124" s="8"/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2:39" ht="12.75">
      <c r="B125" s="8"/>
      <c r="C125" s="3"/>
      <c r="D125" s="3"/>
      <c r="E125" s="3"/>
      <c r="F125" s="3"/>
      <c r="G125" s="8"/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2:39" ht="12.75">
      <c r="B126" s="8"/>
      <c r="C126" s="3"/>
      <c r="D126" s="3"/>
      <c r="E126" s="3"/>
      <c r="F126" s="3"/>
      <c r="G126" s="8"/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2:39" ht="12.75">
      <c r="B127" s="8"/>
      <c r="C127" s="3"/>
      <c r="D127" s="3"/>
      <c r="E127" s="3"/>
      <c r="F127" s="3"/>
      <c r="G127" s="8"/>
      <c r="H127" s="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:39" ht="12.75">
      <c r="B128" s="8"/>
      <c r="C128" s="3"/>
      <c r="D128" s="3"/>
      <c r="E128" s="3"/>
      <c r="F128" s="3"/>
      <c r="G128" s="8"/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:39" ht="12.75">
      <c r="B129" s="8"/>
      <c r="C129" s="3"/>
      <c r="D129" s="3"/>
      <c r="E129" s="3"/>
      <c r="F129" s="3"/>
      <c r="G129" s="8"/>
      <c r="H129" s="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:39" ht="12.75">
      <c r="B130" s="8"/>
      <c r="C130" s="3"/>
      <c r="D130" s="3"/>
      <c r="E130" s="3"/>
      <c r="F130" s="3"/>
      <c r="G130" s="8"/>
      <c r="H130" s="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:39" ht="12.75">
      <c r="B131" s="8"/>
      <c r="C131" s="3"/>
      <c r="D131" s="3"/>
      <c r="E131" s="3"/>
      <c r="F131" s="3"/>
      <c r="G131" s="8"/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:39" ht="12.75">
      <c r="B132" s="8"/>
      <c r="C132" s="3"/>
      <c r="D132" s="3"/>
      <c r="E132" s="3"/>
      <c r="F132" s="3"/>
      <c r="G132" s="8"/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</sheetData>
  <conditionalFormatting sqref="B4:X37 Y33 Y4">
    <cfRule type="cellIs" priority="1" dxfId="0" operator="equal" stopIfTrue="1">
      <formula>$AB4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1.421875" style="1" customWidth="1"/>
    <col min="2" max="2" width="22.8515625" style="0" bestFit="1" customWidth="1"/>
    <col min="3" max="4" width="11.421875" style="0" customWidth="1"/>
    <col min="5" max="5" width="11.421875" style="31" customWidth="1"/>
    <col min="6" max="16384" width="11.421875" style="0" customWidth="1"/>
  </cols>
  <sheetData>
    <row r="1" spans="2:6" ht="12.75">
      <c r="B1" s="1" t="s">
        <v>73</v>
      </c>
      <c r="C1" s="1"/>
      <c r="D1" s="49" t="s">
        <v>139</v>
      </c>
      <c r="F1" s="1" t="s">
        <v>129</v>
      </c>
    </row>
    <row r="2" spans="2:6" ht="12.75">
      <c r="B2" s="1" t="s">
        <v>73</v>
      </c>
      <c r="C2" s="1"/>
      <c r="D2" s="49" t="s">
        <v>139</v>
      </c>
      <c r="F2" s="1" t="s">
        <v>129</v>
      </c>
    </row>
    <row r="3" spans="2:6" ht="12.75">
      <c r="B3" s="1" t="s">
        <v>146</v>
      </c>
      <c r="C3" s="1"/>
      <c r="D3" s="1" t="s">
        <v>72</v>
      </c>
      <c r="F3" s="1" t="s">
        <v>130</v>
      </c>
    </row>
    <row r="4" spans="1:9" ht="12.75">
      <c r="A4" s="1">
        <v>1</v>
      </c>
      <c r="B4" s="11" t="s">
        <v>37</v>
      </c>
      <c r="C4" s="1" t="s">
        <v>68</v>
      </c>
      <c r="D4" s="17">
        <v>7</v>
      </c>
      <c r="E4" s="3">
        <v>693.351</v>
      </c>
      <c r="F4" s="3"/>
      <c r="G4" s="3"/>
      <c r="H4" s="3"/>
      <c r="I4" s="3"/>
    </row>
    <row r="5" spans="1:9" ht="12.75">
      <c r="A5" s="1">
        <v>2</v>
      </c>
      <c r="B5" s="11" t="s">
        <v>9</v>
      </c>
      <c r="C5" s="1" t="s">
        <v>75</v>
      </c>
      <c r="D5" s="17">
        <v>7</v>
      </c>
      <c r="E5" s="3">
        <v>674.205</v>
      </c>
      <c r="F5" s="3">
        <f>E4-E5</f>
        <v>19.145999999999958</v>
      </c>
      <c r="H5" s="3"/>
      <c r="I5" s="3"/>
    </row>
    <row r="6" spans="1:9" ht="12.75">
      <c r="A6" s="1">
        <v>3</v>
      </c>
      <c r="B6" s="11" t="s">
        <v>34</v>
      </c>
      <c r="C6" s="1" t="s">
        <v>68</v>
      </c>
      <c r="D6" s="17">
        <v>7</v>
      </c>
      <c r="E6" s="3">
        <v>673.451</v>
      </c>
      <c r="F6" s="3">
        <f>E5-E6</f>
        <v>0.7540000000000191</v>
      </c>
      <c r="H6" s="3"/>
      <c r="I6" s="3"/>
    </row>
    <row r="7" spans="1:9" ht="12.75">
      <c r="A7" s="1">
        <v>4</v>
      </c>
      <c r="B7" s="11" t="s">
        <v>31</v>
      </c>
      <c r="C7" s="1" t="s">
        <v>69</v>
      </c>
      <c r="D7" s="17">
        <v>7</v>
      </c>
      <c r="E7" s="3">
        <v>656.604</v>
      </c>
      <c r="F7" s="3">
        <f aca="true" t="shared" si="0" ref="F7:F38">E6-E7</f>
        <v>16.84699999999998</v>
      </c>
      <c r="H7" s="3"/>
      <c r="I7" s="3"/>
    </row>
    <row r="8" spans="1:9" ht="12.75">
      <c r="A8" s="1">
        <v>5</v>
      </c>
      <c r="B8" s="11" t="s">
        <v>32</v>
      </c>
      <c r="C8" s="1" t="s">
        <v>75</v>
      </c>
      <c r="D8" s="17">
        <v>7</v>
      </c>
      <c r="E8" s="3">
        <v>606.807</v>
      </c>
      <c r="F8" s="3">
        <f t="shared" si="0"/>
        <v>49.797000000000025</v>
      </c>
      <c r="G8" s="3"/>
      <c r="H8" s="3"/>
      <c r="I8" s="3"/>
    </row>
    <row r="9" spans="1:9" ht="12.75">
      <c r="A9" s="1">
        <v>6</v>
      </c>
      <c r="B9" s="11" t="s">
        <v>6</v>
      </c>
      <c r="C9" s="1" t="s">
        <v>74</v>
      </c>
      <c r="D9" s="17">
        <v>7</v>
      </c>
      <c r="E9" s="3">
        <v>606.568</v>
      </c>
      <c r="F9" s="3">
        <f t="shared" si="0"/>
        <v>0.23900000000003274</v>
      </c>
      <c r="H9" s="3"/>
      <c r="I9" s="3"/>
    </row>
    <row r="10" spans="1:9" ht="12.75">
      <c r="A10" s="1">
        <v>7</v>
      </c>
      <c r="B10" s="11" t="s">
        <v>10</v>
      </c>
      <c r="C10" s="1" t="s">
        <v>74</v>
      </c>
      <c r="D10" s="17">
        <v>7</v>
      </c>
      <c r="E10" s="3">
        <v>603.533</v>
      </c>
      <c r="F10" s="3">
        <f t="shared" si="0"/>
        <v>3.034999999999968</v>
      </c>
      <c r="H10" s="3"/>
      <c r="I10" s="3"/>
    </row>
    <row r="11" spans="1:9" ht="12.75">
      <c r="A11" s="1">
        <v>8</v>
      </c>
      <c r="B11" s="11" t="s">
        <v>16</v>
      </c>
      <c r="C11" s="1" t="s">
        <v>76</v>
      </c>
      <c r="D11" s="17">
        <v>7</v>
      </c>
      <c r="E11" s="3">
        <v>599.13</v>
      </c>
      <c r="F11" s="3">
        <f t="shared" si="0"/>
        <v>4.40300000000002</v>
      </c>
      <c r="H11" s="3"/>
      <c r="I11" s="3"/>
    </row>
    <row r="12" spans="1:9" ht="12.75">
      <c r="A12" s="1">
        <v>9</v>
      </c>
      <c r="B12" s="11" t="s">
        <v>14</v>
      </c>
      <c r="C12" s="1" t="s">
        <v>74</v>
      </c>
      <c r="D12" s="17">
        <v>7</v>
      </c>
      <c r="E12" s="3">
        <v>581.093</v>
      </c>
      <c r="F12" s="3">
        <f t="shared" si="0"/>
        <v>18.037000000000035</v>
      </c>
      <c r="H12" s="3"/>
      <c r="I12" s="3"/>
    </row>
    <row r="13" spans="1:9" ht="12.75">
      <c r="A13" s="1">
        <v>10</v>
      </c>
      <c r="B13" s="11" t="s">
        <v>80</v>
      </c>
      <c r="C13" s="1" t="s">
        <v>69</v>
      </c>
      <c r="D13" s="17">
        <v>7</v>
      </c>
      <c r="E13" s="3">
        <v>540.617</v>
      </c>
      <c r="F13" s="3">
        <f t="shared" si="0"/>
        <v>40.476</v>
      </c>
      <c r="H13" s="3"/>
      <c r="I13" s="3"/>
    </row>
    <row r="14" spans="1:9" ht="12.75">
      <c r="A14" s="1">
        <v>11</v>
      </c>
      <c r="B14" s="11" t="s">
        <v>5</v>
      </c>
      <c r="C14" s="1" t="s">
        <v>74</v>
      </c>
      <c r="D14" s="17">
        <v>7</v>
      </c>
      <c r="E14" s="3">
        <v>540.554</v>
      </c>
      <c r="F14" s="3">
        <f t="shared" si="0"/>
        <v>0.06299999999998818</v>
      </c>
      <c r="H14" s="3"/>
      <c r="I14" s="3"/>
    </row>
    <row r="15" spans="1:9" ht="12.75">
      <c r="A15" s="1">
        <v>12</v>
      </c>
      <c r="B15" s="11" t="s">
        <v>21</v>
      </c>
      <c r="C15" s="1" t="s">
        <v>75</v>
      </c>
      <c r="D15" s="17">
        <v>7</v>
      </c>
      <c r="E15" s="3">
        <v>501.953</v>
      </c>
      <c r="F15" s="3">
        <f t="shared" si="0"/>
        <v>38.601</v>
      </c>
      <c r="H15" s="3"/>
      <c r="I15" s="3"/>
    </row>
    <row r="16" spans="1:9" ht="12.75">
      <c r="A16" s="1">
        <v>13</v>
      </c>
      <c r="B16" s="11" t="s">
        <v>17</v>
      </c>
      <c r="C16" s="1" t="s">
        <v>75</v>
      </c>
      <c r="D16" s="17">
        <v>7</v>
      </c>
      <c r="E16" s="3">
        <v>423.792</v>
      </c>
      <c r="F16" s="3">
        <f t="shared" si="0"/>
        <v>78.161</v>
      </c>
      <c r="H16" s="3"/>
      <c r="I16" s="3"/>
    </row>
    <row r="17" spans="1:9" ht="12.75">
      <c r="A17" s="1">
        <v>14</v>
      </c>
      <c r="B17" s="42" t="s">
        <v>131</v>
      </c>
      <c r="C17" s="1" t="s">
        <v>69</v>
      </c>
      <c r="D17" s="17">
        <v>7</v>
      </c>
      <c r="E17" s="3">
        <v>389.54</v>
      </c>
      <c r="F17" s="3">
        <f t="shared" si="0"/>
        <v>34.25199999999995</v>
      </c>
      <c r="H17" s="3"/>
      <c r="I17" s="3"/>
    </row>
    <row r="18" spans="1:9" ht="12.75">
      <c r="A18" s="1">
        <v>15</v>
      </c>
      <c r="B18" s="29" t="s">
        <v>35</v>
      </c>
      <c r="C18" s="18" t="s">
        <v>70</v>
      </c>
      <c r="D18" s="17">
        <v>7</v>
      </c>
      <c r="E18" s="3">
        <v>379.299</v>
      </c>
      <c r="F18" s="3">
        <f t="shared" si="0"/>
        <v>10.241000000000042</v>
      </c>
      <c r="H18" s="3"/>
      <c r="I18" s="3"/>
    </row>
    <row r="19" spans="1:6" ht="12.75">
      <c r="A19" s="1">
        <v>16</v>
      </c>
      <c r="B19" s="11" t="s">
        <v>8</v>
      </c>
      <c r="C19" s="1" t="s">
        <v>75</v>
      </c>
      <c r="D19" s="17">
        <v>7</v>
      </c>
      <c r="E19" s="3">
        <v>368.561</v>
      </c>
      <c r="F19" s="3">
        <f t="shared" si="0"/>
        <v>10.738</v>
      </c>
    </row>
    <row r="20" spans="1:9" ht="12.75">
      <c r="A20" s="1">
        <v>17</v>
      </c>
      <c r="B20" s="29" t="s">
        <v>20</v>
      </c>
      <c r="C20" s="18" t="s">
        <v>70</v>
      </c>
      <c r="D20" s="17">
        <v>7</v>
      </c>
      <c r="E20" s="3">
        <v>351.9</v>
      </c>
      <c r="F20" s="3">
        <f t="shared" si="0"/>
        <v>16.661</v>
      </c>
      <c r="G20" s="3"/>
      <c r="H20" s="3"/>
      <c r="I20" s="3"/>
    </row>
    <row r="21" spans="1:9" ht="12.75">
      <c r="A21" s="1">
        <v>18</v>
      </c>
      <c r="B21" s="11" t="s">
        <v>19</v>
      </c>
      <c r="C21" s="1" t="s">
        <v>75</v>
      </c>
      <c r="D21" s="17">
        <v>7</v>
      </c>
      <c r="E21" s="3">
        <v>314.033</v>
      </c>
      <c r="F21" s="3">
        <f t="shared" si="0"/>
        <v>37.86699999999996</v>
      </c>
      <c r="H21" s="3"/>
      <c r="I21" s="3"/>
    </row>
    <row r="22" spans="1:9" ht="12.75">
      <c r="A22" s="1">
        <v>19</v>
      </c>
      <c r="B22" s="29" t="s">
        <v>12</v>
      </c>
      <c r="C22" s="18" t="s">
        <v>77</v>
      </c>
      <c r="D22" s="30">
        <v>7</v>
      </c>
      <c r="E22" s="3">
        <v>310.272</v>
      </c>
      <c r="F22" s="3">
        <f t="shared" si="0"/>
        <v>3.761000000000024</v>
      </c>
      <c r="H22" s="3"/>
      <c r="I22" s="3"/>
    </row>
    <row r="23" spans="1:9" ht="12.75">
      <c r="A23" s="1">
        <v>20</v>
      </c>
      <c r="B23" s="29" t="s">
        <v>15</v>
      </c>
      <c r="C23" s="18" t="s">
        <v>78</v>
      </c>
      <c r="D23" s="17">
        <v>7</v>
      </c>
      <c r="E23" s="3">
        <v>295.8</v>
      </c>
      <c r="F23" s="3">
        <f t="shared" si="0"/>
        <v>14.47199999999998</v>
      </c>
      <c r="G23" s="3"/>
      <c r="H23" s="3"/>
      <c r="I23" s="3"/>
    </row>
    <row r="24" spans="1:9" ht="12.75">
      <c r="A24" s="1">
        <v>21</v>
      </c>
      <c r="B24" s="29" t="s">
        <v>18</v>
      </c>
      <c r="C24" s="18" t="s">
        <v>77</v>
      </c>
      <c r="D24" s="17">
        <v>7</v>
      </c>
      <c r="E24" s="3">
        <v>294.742</v>
      </c>
      <c r="F24" s="3">
        <f t="shared" si="0"/>
        <v>1.0579999999999927</v>
      </c>
      <c r="H24" s="3"/>
      <c r="I24" s="3"/>
    </row>
    <row r="25" spans="1:9" ht="12.75">
      <c r="A25" s="1">
        <v>22</v>
      </c>
      <c r="B25" s="11" t="s">
        <v>13</v>
      </c>
      <c r="C25" s="1" t="s">
        <v>68</v>
      </c>
      <c r="D25" s="17">
        <v>7</v>
      </c>
      <c r="E25" s="3">
        <v>294.185</v>
      </c>
      <c r="F25" s="3">
        <f t="shared" si="0"/>
        <v>0.5570000000000164</v>
      </c>
      <c r="H25" s="3"/>
      <c r="I25" s="3"/>
    </row>
    <row r="26" spans="1:9" ht="12.75">
      <c r="A26" s="1">
        <v>23</v>
      </c>
      <c r="B26" s="29" t="s">
        <v>33</v>
      </c>
      <c r="C26" s="18" t="s">
        <v>78</v>
      </c>
      <c r="D26" s="17">
        <v>7</v>
      </c>
      <c r="E26" s="3">
        <v>260.93</v>
      </c>
      <c r="F26" s="3">
        <f t="shared" si="0"/>
        <v>33.254999999999995</v>
      </c>
      <c r="G26" s="3"/>
      <c r="H26" s="3"/>
      <c r="I26" s="3"/>
    </row>
    <row r="27" spans="1:9" ht="12.75">
      <c r="A27" s="1">
        <v>24</v>
      </c>
      <c r="B27" s="11" t="s">
        <v>22</v>
      </c>
      <c r="C27" s="1" t="s">
        <v>75</v>
      </c>
      <c r="D27" s="17">
        <v>7</v>
      </c>
      <c r="E27" s="3">
        <v>253.724</v>
      </c>
      <c r="F27" s="3">
        <f t="shared" si="0"/>
        <v>7.206000000000017</v>
      </c>
      <c r="H27" s="3"/>
      <c r="I27" s="3"/>
    </row>
    <row r="28" spans="1:9" ht="12.75">
      <c r="A28" s="1">
        <v>25</v>
      </c>
      <c r="B28" t="s">
        <v>4</v>
      </c>
      <c r="C28" s="1" t="s">
        <v>75</v>
      </c>
      <c r="D28" s="1">
        <v>4</v>
      </c>
      <c r="E28" s="3">
        <v>222.812</v>
      </c>
      <c r="F28" s="3">
        <f t="shared" si="0"/>
        <v>30.911999999999978</v>
      </c>
      <c r="H28" s="3"/>
      <c r="I28" s="3"/>
    </row>
    <row r="29" spans="1:9" ht="12.75">
      <c r="A29" s="1">
        <v>26</v>
      </c>
      <c r="B29" t="s">
        <v>7</v>
      </c>
      <c r="C29" s="1" t="s">
        <v>74</v>
      </c>
      <c r="D29" s="1">
        <v>5</v>
      </c>
      <c r="E29" s="3">
        <v>180.78</v>
      </c>
      <c r="F29" s="3">
        <f t="shared" si="0"/>
        <v>42.03200000000001</v>
      </c>
      <c r="H29" s="3"/>
      <c r="I29" s="3"/>
    </row>
    <row r="30" spans="1:8" ht="12.75">
      <c r="A30" s="1">
        <v>27</v>
      </c>
      <c r="B30" s="11" t="s">
        <v>91</v>
      </c>
      <c r="C30" s="1" t="s">
        <v>94</v>
      </c>
      <c r="D30" s="17">
        <v>7</v>
      </c>
      <c r="E30" s="3">
        <v>106.402</v>
      </c>
      <c r="F30" s="3">
        <f t="shared" si="0"/>
        <v>74.378</v>
      </c>
      <c r="G30" s="3"/>
      <c r="H30" s="3"/>
    </row>
    <row r="31" spans="1:8" ht="12.75">
      <c r="A31" s="1">
        <v>28</v>
      </c>
      <c r="B31" s="4" t="s">
        <v>36</v>
      </c>
      <c r="C31" s="18" t="s">
        <v>71</v>
      </c>
      <c r="D31" s="19">
        <v>3</v>
      </c>
      <c r="E31" s="3">
        <v>101.653</v>
      </c>
      <c r="F31" s="3">
        <f t="shared" si="0"/>
        <v>4.748999999999995</v>
      </c>
      <c r="H31" s="3"/>
    </row>
    <row r="32" spans="1:9" ht="12.75">
      <c r="A32" s="1">
        <v>29</v>
      </c>
      <c r="B32" t="s">
        <v>121</v>
      </c>
      <c r="C32" s="1" t="s">
        <v>69</v>
      </c>
      <c r="D32" s="1">
        <v>2</v>
      </c>
      <c r="E32" s="3">
        <v>97.155</v>
      </c>
      <c r="F32" s="3">
        <f t="shared" si="0"/>
        <v>4.498000000000005</v>
      </c>
      <c r="H32" s="3"/>
      <c r="I32" s="3"/>
    </row>
    <row r="33" spans="1:9" ht="12.75">
      <c r="A33" s="1">
        <v>30</v>
      </c>
      <c r="B33" t="s">
        <v>90</v>
      </c>
      <c r="C33" s="1" t="s">
        <v>75</v>
      </c>
      <c r="D33" s="1">
        <v>1</v>
      </c>
      <c r="E33" s="3">
        <v>76.565</v>
      </c>
      <c r="F33" s="3">
        <f t="shared" si="0"/>
        <v>20.590000000000003</v>
      </c>
      <c r="H33" s="3"/>
      <c r="I33" s="3"/>
    </row>
    <row r="34" spans="1:6" ht="12.75">
      <c r="A34" s="1">
        <v>31</v>
      </c>
      <c r="B34" s="5" t="s">
        <v>127</v>
      </c>
      <c r="C34" s="1" t="s">
        <v>75</v>
      </c>
      <c r="D34" s="1">
        <v>2</v>
      </c>
      <c r="E34" s="3">
        <v>64.234</v>
      </c>
      <c r="F34" s="3">
        <f t="shared" si="0"/>
        <v>12.331000000000003</v>
      </c>
    </row>
    <row r="35" spans="1:9" ht="12.75">
      <c r="A35" s="1">
        <v>32</v>
      </c>
      <c r="B35" t="s">
        <v>93</v>
      </c>
      <c r="C35" s="1" t="s">
        <v>94</v>
      </c>
      <c r="D35" s="1">
        <v>1</v>
      </c>
      <c r="E35" s="3">
        <v>54.38</v>
      </c>
      <c r="F35" s="3">
        <f t="shared" si="0"/>
        <v>9.853999999999992</v>
      </c>
      <c r="H35" s="3"/>
      <c r="I35" s="3"/>
    </row>
    <row r="36" spans="1:9" ht="12.75">
      <c r="A36" s="1">
        <v>33</v>
      </c>
      <c r="B36" s="46" t="s">
        <v>138</v>
      </c>
      <c r="C36" s="1" t="s">
        <v>94</v>
      </c>
      <c r="D36" s="1">
        <v>1</v>
      </c>
      <c r="E36" s="3">
        <v>48.5</v>
      </c>
      <c r="F36" s="3">
        <f t="shared" si="0"/>
        <v>5.880000000000003</v>
      </c>
      <c r="H36" s="3"/>
      <c r="I36" s="3"/>
    </row>
    <row r="37" spans="1:9" ht="12.75">
      <c r="A37" s="1">
        <v>34</v>
      </c>
      <c r="B37" s="4" t="s">
        <v>83</v>
      </c>
      <c r="C37" s="18" t="s">
        <v>70</v>
      </c>
      <c r="D37" s="1">
        <v>4</v>
      </c>
      <c r="E37" s="3">
        <v>43.667</v>
      </c>
      <c r="F37" s="3">
        <f t="shared" si="0"/>
        <v>4.832999999999998</v>
      </c>
      <c r="H37" s="3"/>
      <c r="I37" s="3"/>
    </row>
    <row r="38" spans="1:8" ht="12.75">
      <c r="A38" s="1">
        <v>35</v>
      </c>
      <c r="B38" t="s">
        <v>63</v>
      </c>
      <c r="C38" s="1" t="s">
        <v>74</v>
      </c>
      <c r="D38" s="1">
        <v>1</v>
      </c>
      <c r="E38" s="3">
        <v>21</v>
      </c>
      <c r="F38" s="3">
        <f t="shared" si="0"/>
        <v>22.667</v>
      </c>
      <c r="H38" s="3"/>
    </row>
    <row r="40" ht="12.75">
      <c r="E40" s="40"/>
    </row>
    <row r="41" ht="12.75">
      <c r="E41" s="40"/>
    </row>
    <row r="42" ht="12.75">
      <c r="E42" s="40"/>
    </row>
  </sheetData>
  <autoFilter ref="C3:C38"/>
  <printOptions gridLines="1"/>
  <pageMargins left="0.27" right="0.34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P42"/>
  <sheetViews>
    <sheetView tabSelected="1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2.75"/>
  <cols>
    <col min="1" max="1" width="22.140625" style="0" bestFit="1" customWidth="1"/>
    <col min="2" max="2" width="8.57421875" style="0" bestFit="1" customWidth="1"/>
    <col min="3" max="3" width="8.57421875" style="0" hidden="1" customWidth="1"/>
    <col min="4" max="4" width="8.421875" style="0" customWidth="1"/>
    <col min="5" max="5" width="5.57421875" style="0" customWidth="1"/>
    <col min="6" max="6" width="7.00390625" style="0" customWidth="1"/>
    <col min="7" max="7" width="6.28125" style="0" customWidth="1"/>
    <col min="8" max="8" width="6.7109375" style="0" customWidth="1"/>
    <col min="9" max="9" width="7.7109375" style="0" customWidth="1"/>
    <col min="10" max="10" width="7.8515625" style="0" customWidth="1"/>
    <col min="11" max="11" width="7.7109375" style="0" customWidth="1"/>
    <col min="12" max="12" width="6.421875" style="0" customWidth="1"/>
    <col min="13" max="14" width="6.140625" style="0" customWidth="1"/>
    <col min="15" max="15" width="6.57421875" style="0" customWidth="1"/>
    <col min="16" max="16" width="6.00390625" style="0" customWidth="1"/>
    <col min="17" max="17" width="6.57421875" style="0" customWidth="1"/>
    <col min="18" max="19" width="7.57421875" style="0" customWidth="1"/>
    <col min="20" max="21" width="6.57421875" style="0" customWidth="1"/>
    <col min="22" max="22" width="7.00390625" style="0" customWidth="1"/>
    <col min="23" max="23" width="7.421875" style="0" customWidth="1"/>
    <col min="24" max="24" width="6.421875" style="0" customWidth="1"/>
    <col min="25" max="26" width="7.140625" style="0" customWidth="1"/>
    <col min="27" max="27" width="6.140625" style="0" customWidth="1"/>
    <col min="28" max="28" width="7.140625" style="0" customWidth="1"/>
    <col min="29" max="29" width="6.140625" style="0" bestFit="1" customWidth="1"/>
    <col min="30" max="30" width="6.421875" style="0" customWidth="1"/>
    <col min="31" max="32" width="6.140625" style="0" customWidth="1"/>
    <col min="33" max="33" width="6.57421875" style="0" bestFit="1" customWidth="1"/>
    <col min="34" max="34" width="9.7109375" style="0" customWidth="1"/>
    <col min="35" max="41" width="6.7109375" style="0" customWidth="1"/>
    <col min="42" max="42" width="6.57421875" style="0" bestFit="1" customWidth="1"/>
    <col min="43" max="45" width="6.00390625" style="0" customWidth="1"/>
    <col min="46" max="16384" width="11.421875" style="0" customWidth="1"/>
  </cols>
  <sheetData>
    <row r="1" spans="1:33" ht="12.75">
      <c r="A1" s="11" t="s">
        <v>59</v>
      </c>
      <c r="B1" s="17"/>
      <c r="C1" s="17"/>
      <c r="D1" s="19" t="s">
        <v>64</v>
      </c>
      <c r="E1" t="s">
        <v>38</v>
      </c>
      <c r="F1" s="6" t="s">
        <v>0</v>
      </c>
      <c r="G1" s="6" t="s">
        <v>23</v>
      </c>
      <c r="H1" t="s">
        <v>1</v>
      </c>
      <c r="I1" t="s">
        <v>39</v>
      </c>
      <c r="J1" s="1" t="s">
        <v>40</v>
      </c>
      <c r="K1" t="s">
        <v>79</v>
      </c>
      <c r="L1" t="s">
        <v>84</v>
      </c>
      <c r="M1" t="s">
        <v>85</v>
      </c>
      <c r="N1" t="s">
        <v>41</v>
      </c>
      <c r="O1" s="1" t="s">
        <v>42</v>
      </c>
      <c r="P1" t="s">
        <v>43</v>
      </c>
      <c r="Q1" t="s">
        <v>44</v>
      </c>
      <c r="R1" t="s">
        <v>45</v>
      </c>
      <c r="S1" s="9" t="s">
        <v>2</v>
      </c>
      <c r="T1" s="9" t="s">
        <v>46</v>
      </c>
      <c r="U1" t="s">
        <v>3</v>
      </c>
      <c r="V1" t="s">
        <v>47</v>
      </c>
      <c r="W1" s="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s="9" t="s">
        <v>55</v>
      </c>
      <c r="AE1" s="9" t="s">
        <v>57</v>
      </c>
      <c r="AF1" s="9" t="s">
        <v>56</v>
      </c>
      <c r="AG1" t="s">
        <v>58</v>
      </c>
    </row>
    <row r="2" spans="1:33" ht="12.75">
      <c r="A2" s="17">
        <v>2007</v>
      </c>
      <c r="B2" s="19" t="s">
        <v>67</v>
      </c>
      <c r="C2" s="19"/>
      <c r="D2" s="19" t="s">
        <v>65</v>
      </c>
      <c r="E2" s="2">
        <v>39117</v>
      </c>
      <c r="F2" s="7">
        <v>39123</v>
      </c>
      <c r="G2" s="7">
        <v>39130</v>
      </c>
      <c r="H2" s="2">
        <v>39145</v>
      </c>
      <c r="I2" s="2">
        <v>39151</v>
      </c>
      <c r="J2" s="2">
        <v>39158</v>
      </c>
      <c r="K2" s="2">
        <v>39166</v>
      </c>
      <c r="L2" s="2">
        <v>39173</v>
      </c>
      <c r="M2" s="2">
        <v>39186</v>
      </c>
      <c r="N2" s="2">
        <v>39193</v>
      </c>
      <c r="O2" s="2">
        <v>39203</v>
      </c>
      <c r="P2" s="2">
        <v>39206</v>
      </c>
      <c r="Q2" s="2">
        <v>39213</v>
      </c>
      <c r="R2" s="2">
        <v>39219</v>
      </c>
      <c r="S2" s="10">
        <v>39229</v>
      </c>
      <c r="T2" s="10">
        <v>39236</v>
      </c>
      <c r="U2" s="2">
        <v>39256</v>
      </c>
      <c r="V2" s="2">
        <v>39266</v>
      </c>
      <c r="W2" s="2">
        <v>39278</v>
      </c>
      <c r="X2" s="2">
        <v>39298</v>
      </c>
      <c r="Y2" s="2">
        <v>39312</v>
      </c>
      <c r="Z2" s="2">
        <v>39319</v>
      </c>
      <c r="AA2" s="2">
        <v>39334</v>
      </c>
      <c r="AB2" s="2">
        <v>39339</v>
      </c>
      <c r="AC2" s="2">
        <v>39361</v>
      </c>
      <c r="AD2" s="10">
        <v>39369</v>
      </c>
      <c r="AE2" s="10">
        <v>39382</v>
      </c>
      <c r="AF2" s="10">
        <v>39383</v>
      </c>
      <c r="AG2" s="2">
        <v>39397</v>
      </c>
    </row>
    <row r="3" spans="1:41" ht="12.75">
      <c r="A3" s="27" t="s">
        <v>81</v>
      </c>
      <c r="B3" s="19"/>
      <c r="C3" s="19"/>
      <c r="D3" s="19"/>
      <c r="E3" s="28">
        <f aca="true" t="shared" si="0" ref="E3:AG3">COUNTA(E4:E37)</f>
        <v>17</v>
      </c>
      <c r="F3" s="28">
        <f t="shared" si="0"/>
        <v>19</v>
      </c>
      <c r="G3" s="28">
        <f t="shared" si="0"/>
        <v>13</v>
      </c>
      <c r="H3" s="28">
        <f t="shared" si="0"/>
        <v>12</v>
      </c>
      <c r="I3" s="28">
        <f t="shared" si="0"/>
        <v>12</v>
      </c>
      <c r="J3" s="28">
        <f t="shared" si="0"/>
        <v>15</v>
      </c>
      <c r="K3" s="28">
        <f t="shared" si="0"/>
        <v>13</v>
      </c>
      <c r="L3" s="28">
        <f t="shared" si="0"/>
        <v>11</v>
      </c>
      <c r="M3" s="28">
        <f t="shared" si="0"/>
        <v>18</v>
      </c>
      <c r="N3" s="28">
        <f t="shared" si="0"/>
        <v>14</v>
      </c>
      <c r="O3" s="28">
        <f t="shared" si="0"/>
        <v>6</v>
      </c>
      <c r="P3" s="28">
        <f t="shared" si="0"/>
        <v>12</v>
      </c>
      <c r="Q3" s="28">
        <f t="shared" si="0"/>
        <v>15</v>
      </c>
      <c r="R3" s="28">
        <f t="shared" si="0"/>
        <v>17</v>
      </c>
      <c r="S3" s="28">
        <f t="shared" si="0"/>
        <v>17</v>
      </c>
      <c r="T3" s="28">
        <f t="shared" si="0"/>
        <v>9</v>
      </c>
      <c r="U3" s="28">
        <f t="shared" si="0"/>
        <v>12</v>
      </c>
      <c r="V3" s="28">
        <f t="shared" si="0"/>
        <v>18</v>
      </c>
      <c r="W3" s="28">
        <f t="shared" si="0"/>
        <v>6</v>
      </c>
      <c r="X3" s="28">
        <f t="shared" si="0"/>
        <v>10</v>
      </c>
      <c r="Y3" s="28">
        <f t="shared" si="0"/>
        <v>12</v>
      </c>
      <c r="Z3" s="28">
        <f t="shared" si="0"/>
        <v>9</v>
      </c>
      <c r="AA3" s="28">
        <f t="shared" si="0"/>
        <v>13</v>
      </c>
      <c r="AB3" s="28">
        <f t="shared" si="0"/>
        <v>16</v>
      </c>
      <c r="AC3" s="28">
        <f t="shared" si="0"/>
        <v>8</v>
      </c>
      <c r="AD3" s="28">
        <f t="shared" si="0"/>
        <v>16</v>
      </c>
      <c r="AE3" s="28">
        <f t="shared" si="0"/>
        <v>9</v>
      </c>
      <c r="AF3" s="28"/>
      <c r="AG3" s="28">
        <f t="shared" si="0"/>
        <v>8</v>
      </c>
      <c r="AH3" s="17" t="s">
        <v>144</v>
      </c>
      <c r="AI3" s="17">
        <v>1</v>
      </c>
      <c r="AJ3" s="17">
        <v>2</v>
      </c>
      <c r="AK3" s="17">
        <v>3</v>
      </c>
      <c r="AL3" s="17">
        <v>4</v>
      </c>
      <c r="AM3" s="17">
        <v>5</v>
      </c>
      <c r="AN3" s="17">
        <v>6</v>
      </c>
      <c r="AO3" s="17">
        <v>7</v>
      </c>
    </row>
    <row r="4" spans="1:42" ht="12.75">
      <c r="A4" t="s">
        <v>34</v>
      </c>
      <c r="B4" s="1" t="s">
        <v>68</v>
      </c>
      <c r="C4" s="1">
        <f>VLOOKUP(A4,Libres!$A$4:$AB$37,28,0)</f>
        <v>94.939</v>
      </c>
      <c r="D4" s="44">
        <f>IF(ISNUMBER(C4),ROUND(C4,2),"")</f>
        <v>94.94</v>
      </c>
      <c r="E4" s="21">
        <v>95.86</v>
      </c>
      <c r="F4" s="24">
        <v>87.834</v>
      </c>
      <c r="G4" s="24">
        <v>41.434</v>
      </c>
      <c r="H4" s="25">
        <v>88.946</v>
      </c>
      <c r="I4" s="25">
        <v>89.797</v>
      </c>
      <c r="J4" s="23">
        <v>92.93</v>
      </c>
      <c r="K4" s="25">
        <v>89.049</v>
      </c>
      <c r="L4" s="3"/>
      <c r="M4" s="3">
        <v>61.95</v>
      </c>
      <c r="N4" s="25">
        <v>72.926</v>
      </c>
      <c r="O4" s="23"/>
      <c r="P4" s="3">
        <v>78.51</v>
      </c>
      <c r="Q4" s="3">
        <v>79.696</v>
      </c>
      <c r="R4" s="25">
        <v>81.039</v>
      </c>
      <c r="S4" s="23">
        <v>98.266</v>
      </c>
      <c r="T4" s="23"/>
      <c r="U4" s="25">
        <v>82.25</v>
      </c>
      <c r="V4" s="21">
        <v>98.345</v>
      </c>
      <c r="W4" s="25">
        <v>79.261</v>
      </c>
      <c r="X4" s="25"/>
      <c r="Y4" s="25">
        <v>69.622</v>
      </c>
      <c r="Z4" s="25">
        <v>85.848</v>
      </c>
      <c r="AA4" s="25">
        <v>91.407</v>
      </c>
      <c r="AB4" s="23">
        <v>96.502</v>
      </c>
      <c r="AC4" s="23"/>
      <c r="AD4" s="21">
        <v>96.571</v>
      </c>
      <c r="AE4" s="25">
        <v>89.823</v>
      </c>
      <c r="AF4" s="23"/>
      <c r="AG4" s="23"/>
      <c r="AH4" s="35">
        <f>SUM(AI4:AO4)</f>
        <v>673.414</v>
      </c>
      <c r="AI4" s="3">
        <f aca="true" t="shared" si="1" ref="AI4:AI20">IF(ISNUMBER(LARGE($D4:$AG4,AI$3)),LARGE($D4:$AG4,AI$3),"")</f>
        <v>98.345</v>
      </c>
      <c r="AJ4" s="3">
        <f aca="true" t="shared" si="2" ref="AJ4:AO19">IF(ISNUMBER(LARGE($D4:$AG4,AJ$3)),LARGE($D4:$AG4,AJ$3),"")</f>
        <v>98.266</v>
      </c>
      <c r="AK4" s="3">
        <f t="shared" si="2"/>
        <v>96.571</v>
      </c>
      <c r="AL4" s="3">
        <f t="shared" si="2"/>
        <v>96.502</v>
      </c>
      <c r="AM4" s="3">
        <f t="shared" si="2"/>
        <v>95.86</v>
      </c>
      <c r="AN4" s="3">
        <f t="shared" si="2"/>
        <v>94.94</v>
      </c>
      <c r="AO4" s="3">
        <f t="shared" si="2"/>
        <v>92.93</v>
      </c>
      <c r="AP4" s="3"/>
    </row>
    <row r="5" spans="1:41" ht="12.75">
      <c r="A5" t="s">
        <v>4</v>
      </c>
      <c r="B5" s="1" t="s">
        <v>75</v>
      </c>
      <c r="C5" s="1" t="e">
        <f>VLOOKUP(A5,Libres!$A$4:$AB$37,28,0)</f>
        <v>#NUM!</v>
      </c>
      <c r="D5" s="1">
        <f aca="true" t="shared" si="3" ref="D5:D38">IF(ISNUMBER(C5),ROUND(C5,2),"")</f>
      </c>
      <c r="E5" s="16">
        <v>67.71</v>
      </c>
      <c r="F5" s="8">
        <v>42.864</v>
      </c>
      <c r="G5" s="8"/>
      <c r="H5" s="3"/>
      <c r="I5" s="3"/>
      <c r="J5" s="3">
        <v>49.101</v>
      </c>
      <c r="K5" s="3"/>
      <c r="L5" s="3"/>
      <c r="M5" s="3"/>
      <c r="N5" s="3"/>
      <c r="O5" s="3"/>
      <c r="P5" s="3"/>
      <c r="Q5" s="3"/>
      <c r="R5" s="25"/>
      <c r="S5" s="25">
        <v>63.137</v>
      </c>
      <c r="T5" s="3"/>
      <c r="U5" s="3"/>
      <c r="V5" s="25"/>
      <c r="W5" s="25"/>
      <c r="X5" s="25"/>
      <c r="Y5" s="25"/>
      <c r="Z5" s="25"/>
      <c r="AA5" s="25"/>
      <c r="AB5" s="25"/>
      <c r="AC5" s="3"/>
      <c r="AD5" s="3"/>
      <c r="AE5" s="3"/>
      <c r="AF5" s="3"/>
      <c r="AG5" s="3"/>
      <c r="AH5" s="35">
        <f aca="true" t="shared" si="4" ref="AH5:AH38">SUM(AI5:AO5)</f>
        <v>222.81199999999998</v>
      </c>
      <c r="AI5" s="3">
        <f t="shared" si="1"/>
        <v>67.71</v>
      </c>
      <c r="AJ5" s="3">
        <f t="shared" si="2"/>
        <v>63.137</v>
      </c>
      <c r="AK5" s="3">
        <f t="shared" si="2"/>
        <v>49.101</v>
      </c>
      <c r="AL5" s="3">
        <f t="shared" si="2"/>
        <v>42.864</v>
      </c>
      <c r="AM5" s="3">
        <f t="shared" si="2"/>
      </c>
      <c r="AN5" s="3">
        <f t="shared" si="2"/>
      </c>
      <c r="AO5" s="3">
        <f t="shared" si="2"/>
      </c>
    </row>
    <row r="6" spans="1:41" ht="12.75">
      <c r="A6" s="5" t="s">
        <v>127</v>
      </c>
      <c r="B6" s="1" t="s">
        <v>75</v>
      </c>
      <c r="C6" s="1" t="e">
        <f>VLOOKUP(A6,Libres!$A$4:$AB$37,28,0)</f>
        <v>#N/A</v>
      </c>
      <c r="D6" s="1">
        <f t="shared" si="3"/>
      </c>
      <c r="E6" s="8"/>
      <c r="F6" s="8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25"/>
      <c r="S6" s="25"/>
      <c r="T6" s="3"/>
      <c r="U6" s="3"/>
      <c r="V6" s="25"/>
      <c r="W6" s="25"/>
      <c r="X6" s="25"/>
      <c r="Y6" s="25"/>
      <c r="Z6" s="25"/>
      <c r="AA6" s="25"/>
      <c r="AB6" s="25">
        <v>26.843</v>
      </c>
      <c r="AC6" s="3"/>
      <c r="AD6" s="16">
        <v>37.391</v>
      </c>
      <c r="AE6" s="3"/>
      <c r="AF6" s="3"/>
      <c r="AG6" s="3"/>
      <c r="AH6" s="35">
        <f t="shared" si="4"/>
        <v>64.234</v>
      </c>
      <c r="AI6" s="3">
        <f t="shared" si="1"/>
        <v>37.391</v>
      </c>
      <c r="AJ6" s="3">
        <f t="shared" si="2"/>
        <v>26.843</v>
      </c>
      <c r="AK6" s="3">
        <f t="shared" si="2"/>
      </c>
      <c r="AL6" s="3">
        <f t="shared" si="2"/>
      </c>
      <c r="AM6" s="3">
        <f t="shared" si="2"/>
      </c>
      <c r="AN6" s="3">
        <f t="shared" si="2"/>
      </c>
      <c r="AO6" s="3">
        <f t="shared" si="2"/>
      </c>
    </row>
    <row r="7" spans="1:41" ht="12.75">
      <c r="A7" t="s">
        <v>90</v>
      </c>
      <c r="B7" s="1" t="s">
        <v>75</v>
      </c>
      <c r="C7" s="1">
        <f>VLOOKUP(A7,Libres!$A$4:$AB$37,28,0)</f>
        <v>76.565</v>
      </c>
      <c r="D7" s="20">
        <f t="shared" si="3"/>
        <v>76.57</v>
      </c>
      <c r="E7" s="8"/>
      <c r="F7" s="8"/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25"/>
      <c r="S7" s="25"/>
      <c r="T7" s="3"/>
      <c r="U7" s="3"/>
      <c r="V7" s="25"/>
      <c r="W7" s="25"/>
      <c r="X7" s="25"/>
      <c r="Y7" s="25"/>
      <c r="Z7" s="25"/>
      <c r="AA7" s="25"/>
      <c r="AB7" s="25"/>
      <c r="AC7" s="3"/>
      <c r="AD7" s="3"/>
      <c r="AE7" s="3"/>
      <c r="AF7" s="3"/>
      <c r="AG7" s="3"/>
      <c r="AH7" s="35">
        <f t="shared" si="4"/>
        <v>76.57</v>
      </c>
      <c r="AI7" s="3">
        <f t="shared" si="1"/>
        <v>76.57</v>
      </c>
      <c r="AJ7" s="3">
        <f t="shared" si="2"/>
      </c>
      <c r="AK7" s="3">
        <f t="shared" si="2"/>
      </c>
      <c r="AL7" s="3">
        <f t="shared" si="2"/>
      </c>
      <c r="AM7" s="3">
        <f t="shared" si="2"/>
      </c>
      <c r="AN7" s="3">
        <f t="shared" si="2"/>
      </c>
      <c r="AO7" s="3">
        <f t="shared" si="2"/>
      </c>
    </row>
    <row r="8" spans="1:41" ht="12.75">
      <c r="A8" t="s">
        <v>93</v>
      </c>
      <c r="B8" s="1" t="s">
        <v>94</v>
      </c>
      <c r="C8" s="1" t="e">
        <f>VLOOKUP(A8,Libres!$A$4:$AB$37,28,0)</f>
        <v>#N/A</v>
      </c>
      <c r="D8" s="20">
        <f t="shared" si="3"/>
      </c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25"/>
      <c r="S8" s="25">
        <v>54.38</v>
      </c>
      <c r="T8" s="3"/>
      <c r="U8" s="3"/>
      <c r="V8" s="25"/>
      <c r="W8" s="25"/>
      <c r="X8" s="25"/>
      <c r="Y8" s="25"/>
      <c r="Z8" s="25"/>
      <c r="AA8" s="25"/>
      <c r="AB8" s="25"/>
      <c r="AC8" s="3"/>
      <c r="AD8" s="3"/>
      <c r="AE8" s="3"/>
      <c r="AF8" s="3"/>
      <c r="AG8" s="3"/>
      <c r="AH8" s="35">
        <f t="shared" si="4"/>
        <v>54.38</v>
      </c>
      <c r="AI8" s="3">
        <f t="shared" si="1"/>
        <v>54.38</v>
      </c>
      <c r="AJ8" s="3">
        <f t="shared" si="2"/>
      </c>
      <c r="AK8" s="3">
        <f t="shared" si="2"/>
      </c>
      <c r="AL8" s="3">
        <f t="shared" si="2"/>
      </c>
      <c r="AM8" s="3">
        <f t="shared" si="2"/>
      </c>
      <c r="AN8" s="3">
        <f t="shared" si="2"/>
      </c>
      <c r="AO8" s="3">
        <f t="shared" si="2"/>
      </c>
    </row>
    <row r="9" spans="1:41" ht="12.75">
      <c r="A9" t="s">
        <v>5</v>
      </c>
      <c r="B9" s="1" t="s">
        <v>74</v>
      </c>
      <c r="C9" s="1">
        <f>VLOOKUP(A9,Libres!$A$4:$AB$37,28,0)</f>
        <v>70.767</v>
      </c>
      <c r="D9" s="26">
        <f t="shared" si="3"/>
        <v>70.77</v>
      </c>
      <c r="E9" s="25">
        <v>56.54</v>
      </c>
      <c r="F9" s="24">
        <v>60.172</v>
      </c>
      <c r="G9" s="24">
        <v>53.071</v>
      </c>
      <c r="H9" s="25">
        <v>36.424</v>
      </c>
      <c r="I9" s="25">
        <v>56.848</v>
      </c>
      <c r="J9" s="25">
        <v>66.19</v>
      </c>
      <c r="K9" s="25">
        <v>52.707</v>
      </c>
      <c r="L9" s="3">
        <v>45.215</v>
      </c>
      <c r="M9" s="21">
        <v>81.569</v>
      </c>
      <c r="N9" s="25">
        <v>61.093</v>
      </c>
      <c r="O9" s="3">
        <v>36.577</v>
      </c>
      <c r="P9" s="21">
        <v>71.968</v>
      </c>
      <c r="Q9" s="32">
        <v>68.721</v>
      </c>
      <c r="R9" s="25">
        <v>35.884</v>
      </c>
      <c r="S9" s="23">
        <v>80.255</v>
      </c>
      <c r="T9" s="25">
        <v>51.556</v>
      </c>
      <c r="U9" s="25">
        <v>55.934</v>
      </c>
      <c r="V9" s="21">
        <v>83.301</v>
      </c>
      <c r="W9" s="25">
        <v>61.87</v>
      </c>
      <c r="X9" s="21">
        <v>80.508</v>
      </c>
      <c r="Y9" s="25">
        <v>49.68</v>
      </c>
      <c r="Z9" s="25">
        <v>63.727</v>
      </c>
      <c r="AA9" s="25">
        <v>65.025</v>
      </c>
      <c r="AB9" s="25">
        <v>65.045</v>
      </c>
      <c r="AC9" s="25">
        <v>33.101</v>
      </c>
      <c r="AD9" s="25">
        <v>35.399</v>
      </c>
      <c r="AE9" s="25">
        <v>54.529</v>
      </c>
      <c r="AF9" s="21">
        <v>72.181</v>
      </c>
      <c r="AG9" s="23"/>
      <c r="AH9" s="35">
        <f t="shared" si="4"/>
        <v>540.552</v>
      </c>
      <c r="AI9" s="3">
        <f t="shared" si="1"/>
        <v>83.301</v>
      </c>
      <c r="AJ9" s="3">
        <f t="shared" si="2"/>
        <v>81.569</v>
      </c>
      <c r="AK9" s="3">
        <f t="shared" si="2"/>
        <v>80.508</v>
      </c>
      <c r="AL9" s="3">
        <f t="shared" si="2"/>
        <v>80.255</v>
      </c>
      <c r="AM9" s="3">
        <f t="shared" si="2"/>
        <v>72.181</v>
      </c>
      <c r="AN9" s="3">
        <f t="shared" si="2"/>
        <v>71.968</v>
      </c>
      <c r="AO9" s="3">
        <f t="shared" si="2"/>
        <v>70.77</v>
      </c>
    </row>
    <row r="10" spans="1:41" ht="12.75">
      <c r="A10" t="s">
        <v>6</v>
      </c>
      <c r="B10" s="1" t="s">
        <v>74</v>
      </c>
      <c r="C10" s="1">
        <f>VLOOKUP(A10,Libres!$A$4:$AB$37,28,0)</f>
        <v>93.405</v>
      </c>
      <c r="D10" s="43">
        <f t="shared" si="3"/>
        <v>93.41</v>
      </c>
      <c r="E10" s="3"/>
      <c r="F10" s="24">
        <v>38.87</v>
      </c>
      <c r="G10" s="24">
        <v>48.14</v>
      </c>
      <c r="H10" s="3"/>
      <c r="I10" s="3"/>
      <c r="J10" s="3"/>
      <c r="K10" s="3"/>
      <c r="L10" s="3"/>
      <c r="M10" s="21">
        <v>86.308</v>
      </c>
      <c r="N10" s="25">
        <v>67.589</v>
      </c>
      <c r="O10" s="3"/>
      <c r="P10" s="21">
        <v>79.065</v>
      </c>
      <c r="Q10" s="3"/>
      <c r="R10" s="25">
        <v>73.287</v>
      </c>
      <c r="S10" s="25">
        <v>78.036</v>
      </c>
      <c r="T10" s="3"/>
      <c r="U10" s="25">
        <v>70.408</v>
      </c>
      <c r="V10" s="21">
        <v>86.841</v>
      </c>
      <c r="W10" s="25"/>
      <c r="X10" s="21">
        <v>88.705</v>
      </c>
      <c r="Y10" s="25">
        <v>69.328</v>
      </c>
      <c r="Z10" s="25"/>
      <c r="AA10" s="25">
        <v>74.097</v>
      </c>
      <c r="AB10" s="25">
        <v>78.258</v>
      </c>
      <c r="AC10" s="25">
        <v>54.696</v>
      </c>
      <c r="AD10" s="21">
        <v>91.583</v>
      </c>
      <c r="AE10" s="3"/>
      <c r="AF10" s="21">
        <v>80.661</v>
      </c>
      <c r="AG10" s="25">
        <v>32.045</v>
      </c>
      <c r="AH10" s="35">
        <f t="shared" si="4"/>
        <v>606.5730000000001</v>
      </c>
      <c r="AI10" s="3">
        <f t="shared" si="1"/>
        <v>93.41</v>
      </c>
      <c r="AJ10" s="3">
        <f t="shared" si="2"/>
        <v>91.583</v>
      </c>
      <c r="AK10" s="3">
        <f t="shared" si="2"/>
        <v>88.705</v>
      </c>
      <c r="AL10" s="3">
        <f t="shared" si="2"/>
        <v>86.841</v>
      </c>
      <c r="AM10" s="3">
        <f t="shared" si="2"/>
        <v>86.308</v>
      </c>
      <c r="AN10" s="3">
        <f t="shared" si="2"/>
        <v>80.661</v>
      </c>
      <c r="AO10" s="3">
        <f t="shared" si="2"/>
        <v>79.065</v>
      </c>
    </row>
    <row r="11" spans="1:41" ht="12.75">
      <c r="A11" t="s">
        <v>7</v>
      </c>
      <c r="B11" s="1" t="s">
        <v>74</v>
      </c>
      <c r="C11" s="1">
        <f>VLOOKUP(A11,Libres!$A$4:$AB$37,28,0)</f>
        <v>18.32</v>
      </c>
      <c r="D11" s="20">
        <f t="shared" si="3"/>
        <v>18.32</v>
      </c>
      <c r="E11" s="3"/>
      <c r="F11" s="24"/>
      <c r="G11" s="24"/>
      <c r="H11" s="3"/>
      <c r="I11" s="3"/>
      <c r="J11" s="3"/>
      <c r="K11" s="3"/>
      <c r="L11" s="3"/>
      <c r="M11" s="24"/>
      <c r="N11" s="25"/>
      <c r="O11" s="3"/>
      <c r="P11" s="24"/>
      <c r="Q11" s="3"/>
      <c r="R11" s="25"/>
      <c r="S11" s="25"/>
      <c r="T11" s="3"/>
      <c r="U11" s="25"/>
      <c r="V11" s="32">
        <v>51.442</v>
      </c>
      <c r="W11" s="25"/>
      <c r="X11" s="25"/>
      <c r="Y11" s="25"/>
      <c r="Z11" s="25"/>
      <c r="AA11" s="25"/>
      <c r="AB11" s="25"/>
      <c r="AC11" s="3"/>
      <c r="AD11" s="16">
        <v>50.763</v>
      </c>
      <c r="AE11" s="25">
        <v>16.882</v>
      </c>
      <c r="AF11" s="16">
        <v>43.373</v>
      </c>
      <c r="AG11" s="3"/>
      <c r="AH11" s="35">
        <f t="shared" si="4"/>
        <v>180.78</v>
      </c>
      <c r="AI11" s="3">
        <f t="shared" si="1"/>
        <v>51.442</v>
      </c>
      <c r="AJ11" s="3">
        <f t="shared" si="2"/>
        <v>50.763</v>
      </c>
      <c r="AK11" s="3">
        <f t="shared" si="2"/>
        <v>43.373</v>
      </c>
      <c r="AL11" s="3">
        <f t="shared" si="2"/>
        <v>18.32</v>
      </c>
      <c r="AM11" s="3">
        <f t="shared" si="2"/>
        <v>16.882</v>
      </c>
      <c r="AN11" s="3">
        <f t="shared" si="2"/>
      </c>
      <c r="AO11" s="3">
        <f t="shared" si="2"/>
      </c>
    </row>
    <row r="12" spans="1:41" ht="12.75">
      <c r="A12" t="s">
        <v>63</v>
      </c>
      <c r="B12" s="1" t="s">
        <v>74</v>
      </c>
      <c r="C12" s="1">
        <f>VLOOKUP(A12,Libres!$A$4:$AB$37,28,0)</f>
        <v>21</v>
      </c>
      <c r="D12" s="20">
        <f t="shared" si="3"/>
        <v>21</v>
      </c>
      <c r="E12" s="3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25"/>
      <c r="S12" s="25"/>
      <c r="T12" s="3"/>
      <c r="U12" s="3"/>
      <c r="V12" s="25"/>
      <c r="W12" s="25"/>
      <c r="X12" s="25"/>
      <c r="Y12" s="25"/>
      <c r="Z12" s="25"/>
      <c r="AA12" s="25"/>
      <c r="AB12" s="25"/>
      <c r="AC12" s="3"/>
      <c r="AD12" s="3"/>
      <c r="AE12" s="3"/>
      <c r="AF12" s="3"/>
      <c r="AG12" s="3"/>
      <c r="AH12" s="35">
        <f t="shared" si="4"/>
        <v>21</v>
      </c>
      <c r="AI12" s="3">
        <f t="shared" si="1"/>
        <v>21</v>
      </c>
      <c r="AJ12" s="3">
        <f t="shared" si="2"/>
      </c>
      <c r="AK12" s="3">
        <f t="shared" si="2"/>
      </c>
      <c r="AL12" s="3">
        <f t="shared" si="2"/>
      </c>
      <c r="AM12" s="3">
        <f t="shared" si="2"/>
      </c>
      <c r="AN12" s="3">
        <f t="shared" si="2"/>
      </c>
      <c r="AO12" s="3">
        <f t="shared" si="2"/>
      </c>
    </row>
    <row r="13" spans="1:41" ht="12.75">
      <c r="A13" s="4" t="s">
        <v>83</v>
      </c>
      <c r="B13" s="18" t="s">
        <v>70</v>
      </c>
      <c r="C13" s="1">
        <f>VLOOKUP(A13,Libres!$A$4:$AB$37,28,0)</f>
        <v>4.728</v>
      </c>
      <c r="D13" s="1">
        <f t="shared" si="3"/>
        <v>4.73</v>
      </c>
      <c r="E13" s="4"/>
      <c r="F13" s="4"/>
      <c r="G13" s="4"/>
      <c r="H13" s="4"/>
      <c r="I13" s="4"/>
      <c r="J13" s="4"/>
      <c r="L13" s="3"/>
      <c r="M13" s="16">
        <v>33.227</v>
      </c>
      <c r="N13" s="5">
        <v>4.712</v>
      </c>
      <c r="O13" s="4"/>
      <c r="P13" s="3"/>
      <c r="Q13" s="3"/>
      <c r="R13" s="25"/>
      <c r="S13" s="25"/>
      <c r="T13" s="4"/>
      <c r="U13" s="4"/>
      <c r="V13" s="25"/>
      <c r="W13" s="25"/>
      <c r="X13" s="25"/>
      <c r="Y13" s="25"/>
      <c r="Z13" s="25">
        <v>1</v>
      </c>
      <c r="AA13" s="25"/>
      <c r="AB13" s="25"/>
      <c r="AC13" s="4"/>
      <c r="AD13" s="4"/>
      <c r="AE13" s="4"/>
      <c r="AF13" s="4"/>
      <c r="AG13" s="4"/>
      <c r="AH13" s="35">
        <f t="shared" si="4"/>
        <v>43.669</v>
      </c>
      <c r="AI13" s="3">
        <f t="shared" si="1"/>
        <v>33.227</v>
      </c>
      <c r="AJ13" s="3">
        <f t="shared" si="2"/>
        <v>4.73</v>
      </c>
      <c r="AK13" s="3">
        <f t="shared" si="2"/>
        <v>4.712</v>
      </c>
      <c r="AL13" s="3">
        <f t="shared" si="2"/>
        <v>1</v>
      </c>
      <c r="AM13" s="3">
        <f t="shared" si="2"/>
      </c>
      <c r="AN13" s="3">
        <f t="shared" si="2"/>
      </c>
      <c r="AO13" s="3">
        <f t="shared" si="2"/>
      </c>
    </row>
    <row r="14" spans="1:41" ht="12.75">
      <c r="A14" t="s">
        <v>37</v>
      </c>
      <c r="B14" s="1" t="s">
        <v>68</v>
      </c>
      <c r="C14" s="1">
        <f>VLOOKUP(A14,Libres!$A$4:$AB$37,28,0)</f>
        <v>98.273</v>
      </c>
      <c r="D14" s="34">
        <f t="shared" si="3"/>
        <v>98.27</v>
      </c>
      <c r="E14" s="3"/>
      <c r="F14" s="24">
        <v>95.675</v>
      </c>
      <c r="G14" s="8"/>
      <c r="H14" s="3"/>
      <c r="I14" s="25">
        <v>90.951</v>
      </c>
      <c r="J14" s="25">
        <v>96.57</v>
      </c>
      <c r="K14" s="3"/>
      <c r="L14" s="3"/>
      <c r="M14" s="25">
        <v>94.668</v>
      </c>
      <c r="N14" s="23">
        <v>97.984</v>
      </c>
      <c r="O14" s="3"/>
      <c r="P14" s="3"/>
      <c r="Q14" s="3"/>
      <c r="R14" s="25">
        <v>97.124</v>
      </c>
      <c r="S14" s="23">
        <v>99.815</v>
      </c>
      <c r="T14" s="23">
        <v>99.907</v>
      </c>
      <c r="U14" s="3"/>
      <c r="V14" s="25"/>
      <c r="W14" s="25"/>
      <c r="X14" s="25"/>
      <c r="Y14" s="25"/>
      <c r="Z14" s="23">
        <v>97.969</v>
      </c>
      <c r="AA14" s="23">
        <v>99.019</v>
      </c>
      <c r="AB14" s="25"/>
      <c r="AC14" s="3"/>
      <c r="AD14" s="21">
        <v>100.384</v>
      </c>
      <c r="AE14" s="3"/>
      <c r="AF14" s="3"/>
      <c r="AG14" s="3"/>
      <c r="AH14" s="35">
        <f t="shared" si="4"/>
        <v>693.348</v>
      </c>
      <c r="AI14" s="3">
        <f t="shared" si="1"/>
        <v>100.384</v>
      </c>
      <c r="AJ14" s="3">
        <f t="shared" si="2"/>
        <v>99.907</v>
      </c>
      <c r="AK14" s="3">
        <f t="shared" si="2"/>
        <v>99.815</v>
      </c>
      <c r="AL14" s="3">
        <f t="shared" si="2"/>
        <v>99.019</v>
      </c>
      <c r="AM14" s="3">
        <f t="shared" si="2"/>
        <v>98.27</v>
      </c>
      <c r="AN14" s="3">
        <f t="shared" si="2"/>
        <v>97.984</v>
      </c>
      <c r="AO14" s="3">
        <f t="shared" si="2"/>
        <v>97.969</v>
      </c>
    </row>
    <row r="15" spans="1:41" ht="12.75">
      <c r="A15" t="s">
        <v>8</v>
      </c>
      <c r="B15" s="1" t="s">
        <v>75</v>
      </c>
      <c r="C15" s="1">
        <f>VLOOKUP(A15,Libres!$A$4:$AB$37,28,0)</f>
        <v>63.376</v>
      </c>
      <c r="D15" s="26">
        <f t="shared" si="3"/>
        <v>63.38</v>
      </c>
      <c r="E15" s="3"/>
      <c r="F15" s="8"/>
      <c r="G15" s="8"/>
      <c r="H15" s="3"/>
      <c r="I15" s="3"/>
      <c r="J15" s="23">
        <v>46.411</v>
      </c>
      <c r="K15" s="3"/>
      <c r="L15" s="3"/>
      <c r="M15" s="3"/>
      <c r="N15" s="3"/>
      <c r="O15" s="3"/>
      <c r="P15" s="3"/>
      <c r="Q15" s="3"/>
      <c r="R15" s="23">
        <v>35.69</v>
      </c>
      <c r="S15" s="25"/>
      <c r="T15" s="3"/>
      <c r="U15" s="23">
        <v>48.039</v>
      </c>
      <c r="V15" s="25"/>
      <c r="W15" s="25"/>
      <c r="X15" s="23">
        <v>50.254</v>
      </c>
      <c r="Y15" s="23">
        <v>55.252</v>
      </c>
      <c r="Z15" s="25"/>
      <c r="AA15" s="25"/>
      <c r="AB15" s="23">
        <v>69.539</v>
      </c>
      <c r="AC15" s="3"/>
      <c r="AD15" s="3"/>
      <c r="AE15" s="3"/>
      <c r="AF15" s="3"/>
      <c r="AG15" s="3"/>
      <c r="AH15" s="35">
        <f t="shared" si="4"/>
        <v>368.565</v>
      </c>
      <c r="AI15" s="3">
        <f t="shared" si="1"/>
        <v>69.539</v>
      </c>
      <c r="AJ15" s="3">
        <f t="shared" si="2"/>
        <v>63.38</v>
      </c>
      <c r="AK15" s="3">
        <f t="shared" si="2"/>
        <v>55.252</v>
      </c>
      <c r="AL15" s="3">
        <f t="shared" si="2"/>
        <v>50.254</v>
      </c>
      <c r="AM15" s="3">
        <f t="shared" si="2"/>
        <v>48.039</v>
      </c>
      <c r="AN15" s="3">
        <f t="shared" si="2"/>
        <v>46.411</v>
      </c>
      <c r="AO15" s="3">
        <f t="shared" si="2"/>
        <v>35.69</v>
      </c>
    </row>
    <row r="16" spans="1:41" ht="12.75">
      <c r="A16" t="s">
        <v>91</v>
      </c>
      <c r="B16" s="1" t="s">
        <v>94</v>
      </c>
      <c r="C16" s="1">
        <f>VLOOKUP(A16,Libres!$A$4:$AB$37,28,0)</f>
        <v>12.764</v>
      </c>
      <c r="D16" s="43">
        <f t="shared" si="3"/>
        <v>12.76</v>
      </c>
      <c r="E16" s="3"/>
      <c r="F16" s="8"/>
      <c r="G16" s="8"/>
      <c r="H16" s="3"/>
      <c r="I16" s="3"/>
      <c r="J16" s="3"/>
      <c r="K16" s="3"/>
      <c r="L16" s="3"/>
      <c r="M16" s="3"/>
      <c r="N16" s="3"/>
      <c r="O16" s="3"/>
      <c r="P16" s="3"/>
      <c r="Q16" s="21">
        <v>19.987</v>
      </c>
      <c r="R16" s="23">
        <v>4.101</v>
      </c>
      <c r="S16" s="25"/>
      <c r="T16" s="3"/>
      <c r="U16" s="3"/>
      <c r="V16" s="23">
        <v>6</v>
      </c>
      <c r="W16" s="25"/>
      <c r="X16" s="25"/>
      <c r="Y16" s="23">
        <v>5.985</v>
      </c>
      <c r="Z16" s="25"/>
      <c r="AA16" s="23">
        <v>10.802</v>
      </c>
      <c r="AB16" s="25"/>
      <c r="AC16" s="3"/>
      <c r="AD16" s="3"/>
      <c r="AE16" s="3"/>
      <c r="AF16" s="21">
        <v>46.763</v>
      </c>
      <c r="AG16" s="3"/>
      <c r="AH16" s="35">
        <f t="shared" si="4"/>
        <v>106.39800000000001</v>
      </c>
      <c r="AI16" s="3">
        <f t="shared" si="1"/>
        <v>46.763</v>
      </c>
      <c r="AJ16" s="3">
        <f t="shared" si="2"/>
        <v>19.987</v>
      </c>
      <c r="AK16" s="3">
        <f t="shared" si="2"/>
        <v>12.76</v>
      </c>
      <c r="AL16" s="3">
        <f t="shared" si="2"/>
        <v>10.802</v>
      </c>
      <c r="AM16" s="3">
        <f t="shared" si="2"/>
        <v>6</v>
      </c>
      <c r="AN16" s="3">
        <f t="shared" si="2"/>
        <v>5.985</v>
      </c>
      <c r="AO16" s="3">
        <f t="shared" si="2"/>
        <v>4.101</v>
      </c>
    </row>
    <row r="17" spans="1:41" ht="12.75">
      <c r="A17" t="s">
        <v>9</v>
      </c>
      <c r="B17" s="1" t="s">
        <v>75</v>
      </c>
      <c r="C17" s="1">
        <f>VLOOKUP(A17,Libres!$A$4:$AB$37,28,0)</f>
        <v>96</v>
      </c>
      <c r="D17" s="26">
        <f t="shared" si="3"/>
        <v>96</v>
      </c>
      <c r="E17" s="25">
        <v>88.57</v>
      </c>
      <c r="F17" s="24">
        <v>89.462</v>
      </c>
      <c r="G17" s="8"/>
      <c r="H17" s="25">
        <v>79.967</v>
      </c>
      <c r="I17" s="3"/>
      <c r="J17" s="3"/>
      <c r="K17" s="25">
        <v>87.098</v>
      </c>
      <c r="L17" s="25">
        <v>84.884</v>
      </c>
      <c r="M17" s="21">
        <v>97.209</v>
      </c>
      <c r="N17" s="25">
        <v>93.343</v>
      </c>
      <c r="O17" s="25">
        <v>90.423</v>
      </c>
      <c r="P17" s="32">
        <v>90.032</v>
      </c>
      <c r="Q17" s="21">
        <v>94.671</v>
      </c>
      <c r="R17" s="25"/>
      <c r="S17" s="23">
        <v>97.746</v>
      </c>
      <c r="T17" s="25">
        <v>88.222</v>
      </c>
      <c r="U17" s="23">
        <v>95.737</v>
      </c>
      <c r="V17" s="21">
        <v>97.46</v>
      </c>
      <c r="W17" s="25">
        <v>90.13</v>
      </c>
      <c r="X17" s="25"/>
      <c r="Y17" s="25"/>
      <c r="Z17" s="25"/>
      <c r="AA17" s="25">
        <v>92.762</v>
      </c>
      <c r="AB17" s="23">
        <v>95.382</v>
      </c>
      <c r="AC17" s="3"/>
      <c r="AD17" s="25">
        <v>72.926</v>
      </c>
      <c r="AE17" s="3"/>
      <c r="AF17" s="16">
        <v>92.525</v>
      </c>
      <c r="AG17" s="25">
        <v>75.883</v>
      </c>
      <c r="AH17" s="35">
        <f t="shared" si="4"/>
        <v>674.2049999999999</v>
      </c>
      <c r="AI17" s="3">
        <f t="shared" si="1"/>
        <v>97.746</v>
      </c>
      <c r="AJ17" s="3">
        <f t="shared" si="2"/>
        <v>97.46</v>
      </c>
      <c r="AK17" s="3">
        <f t="shared" si="2"/>
        <v>97.209</v>
      </c>
      <c r="AL17" s="3">
        <f t="shared" si="2"/>
        <v>96</v>
      </c>
      <c r="AM17" s="3">
        <f t="shared" si="2"/>
        <v>95.737</v>
      </c>
      <c r="AN17" s="3">
        <f t="shared" si="2"/>
        <v>95.382</v>
      </c>
      <c r="AO17" s="3">
        <f t="shared" si="2"/>
        <v>94.671</v>
      </c>
    </row>
    <row r="18" spans="1:41" ht="12.75">
      <c r="A18" t="s">
        <v>32</v>
      </c>
      <c r="B18" s="1" t="s">
        <v>75</v>
      </c>
      <c r="C18" s="1">
        <f>VLOOKUP(A18,Libres!$A$4:$AB$37,28,0)</f>
        <v>85.167</v>
      </c>
      <c r="D18" s="26">
        <f t="shared" si="3"/>
        <v>85.17</v>
      </c>
      <c r="E18" s="25">
        <v>78.83</v>
      </c>
      <c r="F18" s="24">
        <v>76.443</v>
      </c>
      <c r="G18" s="8"/>
      <c r="H18" s="3">
        <v>69.143</v>
      </c>
      <c r="I18" s="3"/>
      <c r="J18" s="3"/>
      <c r="K18" s="25">
        <v>80.268</v>
      </c>
      <c r="L18" s="25">
        <v>77.446</v>
      </c>
      <c r="M18" s="25">
        <v>76.198</v>
      </c>
      <c r="N18" s="25">
        <v>80.814</v>
      </c>
      <c r="O18" s="23">
        <v>91.385</v>
      </c>
      <c r="P18" s="32">
        <v>80.355</v>
      </c>
      <c r="Q18" s="32">
        <v>78.215</v>
      </c>
      <c r="R18" s="25"/>
      <c r="S18" s="23">
        <v>88.677</v>
      </c>
      <c r="T18" s="25">
        <v>67.111</v>
      </c>
      <c r="U18" s="3">
        <v>72.382</v>
      </c>
      <c r="V18" s="21">
        <v>90.38</v>
      </c>
      <c r="W18" s="23">
        <v>84.696</v>
      </c>
      <c r="X18" s="25"/>
      <c r="Y18" s="25"/>
      <c r="Z18" s="25"/>
      <c r="AA18" s="25">
        <v>80.353</v>
      </c>
      <c r="AB18" s="23">
        <v>84.146</v>
      </c>
      <c r="AC18" s="3"/>
      <c r="AD18" s="25">
        <v>63.97</v>
      </c>
      <c r="AE18" s="3"/>
      <c r="AF18" s="21">
        <v>82.356</v>
      </c>
      <c r="AG18" s="25">
        <v>76.507</v>
      </c>
      <c r="AH18" s="35">
        <f t="shared" si="4"/>
        <v>606.81</v>
      </c>
      <c r="AI18" s="3">
        <f t="shared" si="1"/>
        <v>91.385</v>
      </c>
      <c r="AJ18" s="3">
        <f t="shared" si="2"/>
        <v>90.38</v>
      </c>
      <c r="AK18" s="3">
        <f t="shared" si="2"/>
        <v>88.677</v>
      </c>
      <c r="AL18" s="3">
        <f t="shared" si="2"/>
        <v>85.17</v>
      </c>
      <c r="AM18" s="3">
        <f t="shared" si="2"/>
        <v>84.696</v>
      </c>
      <c r="AN18" s="3">
        <f t="shared" si="2"/>
        <v>84.146</v>
      </c>
      <c r="AO18" s="3">
        <f t="shared" si="2"/>
        <v>82.356</v>
      </c>
    </row>
    <row r="19" spans="1:41" ht="12.75">
      <c r="A19" t="s">
        <v>80</v>
      </c>
      <c r="B19" s="1" t="s">
        <v>69</v>
      </c>
      <c r="C19" s="1">
        <f>VLOOKUP(A19,Libres!$A$4:$AB$37,28,0)</f>
        <v>92.509</v>
      </c>
      <c r="D19" s="43">
        <f t="shared" si="3"/>
        <v>92.51</v>
      </c>
      <c r="E19" s="3"/>
      <c r="F19" s="8"/>
      <c r="G19" s="8"/>
      <c r="H19" s="3"/>
      <c r="I19" s="3"/>
      <c r="J19" s="3"/>
      <c r="K19" s="21">
        <v>68.08</v>
      </c>
      <c r="L19" s="3"/>
      <c r="M19" s="21">
        <v>83.464</v>
      </c>
      <c r="N19" s="3"/>
      <c r="O19" s="3"/>
      <c r="P19" s="23">
        <v>67.265</v>
      </c>
      <c r="Q19" s="25">
        <v>66.652</v>
      </c>
      <c r="R19" s="23">
        <v>71.349</v>
      </c>
      <c r="S19" s="23">
        <v>83.916</v>
      </c>
      <c r="T19" s="3"/>
      <c r="U19" s="3"/>
      <c r="V19" s="25"/>
      <c r="W19" s="25"/>
      <c r="X19" s="25"/>
      <c r="Y19" s="25"/>
      <c r="Z19" s="25"/>
      <c r="AA19" s="25"/>
      <c r="AB19" s="23">
        <v>74.034</v>
      </c>
      <c r="AC19" s="3"/>
      <c r="AD19" s="3"/>
      <c r="AE19" s="3"/>
      <c r="AF19" s="3"/>
      <c r="AG19" s="3"/>
      <c r="AH19" s="35">
        <f t="shared" si="4"/>
        <v>540.6179999999999</v>
      </c>
      <c r="AI19" s="3">
        <f t="shared" si="1"/>
        <v>92.51</v>
      </c>
      <c r="AJ19" s="3">
        <f t="shared" si="2"/>
        <v>83.916</v>
      </c>
      <c r="AK19" s="3">
        <f t="shared" si="2"/>
        <v>83.464</v>
      </c>
      <c r="AL19" s="3">
        <f t="shared" si="2"/>
        <v>74.034</v>
      </c>
      <c r="AM19" s="3">
        <f t="shared" si="2"/>
        <v>71.349</v>
      </c>
      <c r="AN19" s="3">
        <f t="shared" si="2"/>
        <v>68.08</v>
      </c>
      <c r="AO19" s="3">
        <f t="shared" si="2"/>
        <v>67.265</v>
      </c>
    </row>
    <row r="20" spans="1:41" ht="12.75">
      <c r="A20" s="4" t="s">
        <v>35</v>
      </c>
      <c r="B20" s="18" t="s">
        <v>70</v>
      </c>
      <c r="C20" s="1">
        <f>VLOOKUP(A20,Libres!$A$4:$AB$37,28,0)</f>
        <v>45.608</v>
      </c>
      <c r="D20" s="30">
        <f t="shared" si="3"/>
        <v>45.61</v>
      </c>
      <c r="E20" s="21">
        <v>67.82</v>
      </c>
      <c r="F20" s="22">
        <v>53.515</v>
      </c>
      <c r="G20" s="22">
        <v>53.86</v>
      </c>
      <c r="H20" s="25">
        <v>36.67</v>
      </c>
      <c r="I20" s="23">
        <v>50.094</v>
      </c>
      <c r="J20" s="3"/>
      <c r="K20" s="3"/>
      <c r="L20" s="3"/>
      <c r="M20" s="3"/>
      <c r="N20" s="3"/>
      <c r="O20" s="3"/>
      <c r="P20" s="25">
        <v>27.506</v>
      </c>
      <c r="Q20" s="21">
        <v>57.962</v>
      </c>
      <c r="R20" s="25">
        <v>36.078</v>
      </c>
      <c r="S20" s="25"/>
      <c r="T20" s="3"/>
      <c r="U20" s="3"/>
      <c r="V20" s="25"/>
      <c r="W20" s="25"/>
      <c r="X20" s="25"/>
      <c r="Y20" s="25">
        <v>18.302</v>
      </c>
      <c r="Z20" s="25">
        <v>27.97</v>
      </c>
      <c r="AA20" s="25"/>
      <c r="AB20" s="23">
        <v>50.438</v>
      </c>
      <c r="AC20" s="3"/>
      <c r="AD20" s="3"/>
      <c r="AE20" s="3"/>
      <c r="AF20" s="3"/>
      <c r="AG20" s="3"/>
      <c r="AH20" s="35">
        <f t="shared" si="4"/>
        <v>379.299</v>
      </c>
      <c r="AI20" s="3">
        <f t="shared" si="1"/>
        <v>67.82</v>
      </c>
      <c r="AJ20" s="3">
        <f aca="true" t="shared" si="5" ref="AJ20:AO20">IF(ISNUMBER(LARGE($D20:$AG20,AJ$3)),LARGE($D20:$AG20,AJ$3),"")</f>
        <v>57.962</v>
      </c>
      <c r="AK20" s="3">
        <f t="shared" si="5"/>
        <v>53.86</v>
      </c>
      <c r="AL20" s="3">
        <f t="shared" si="5"/>
        <v>53.515</v>
      </c>
      <c r="AM20" s="3">
        <f t="shared" si="5"/>
        <v>50.438</v>
      </c>
      <c r="AN20" s="3">
        <f t="shared" si="5"/>
        <v>50.094</v>
      </c>
      <c r="AO20" s="3">
        <f t="shared" si="5"/>
        <v>45.61</v>
      </c>
    </row>
    <row r="21" spans="1:41" ht="12.75">
      <c r="A21" t="s">
        <v>10</v>
      </c>
      <c r="B21" s="1" t="s">
        <v>74</v>
      </c>
      <c r="C21" s="1">
        <f>VLOOKUP(A21,Libres!$A$4:$AB$37,28,0)</f>
        <v>70.231</v>
      </c>
      <c r="D21" s="19">
        <f t="shared" si="3"/>
        <v>70.23</v>
      </c>
      <c r="E21" s="25">
        <v>67.07</v>
      </c>
      <c r="F21" s="24">
        <v>77.479</v>
      </c>
      <c r="G21" s="24">
        <v>79.107</v>
      </c>
      <c r="H21" s="25">
        <v>74.924</v>
      </c>
      <c r="I21" s="25">
        <v>74.147</v>
      </c>
      <c r="J21" s="23">
        <v>83.437</v>
      </c>
      <c r="K21" s="25">
        <v>71.732</v>
      </c>
      <c r="L21" s="3">
        <v>56.372</v>
      </c>
      <c r="M21" s="25">
        <v>75.142</v>
      </c>
      <c r="N21" s="23">
        <v>85.455</v>
      </c>
      <c r="O21" s="23"/>
      <c r="P21" s="3"/>
      <c r="Q21" s="3"/>
      <c r="R21" s="25">
        <v>79.101</v>
      </c>
      <c r="S21" s="25"/>
      <c r="T21" s="25">
        <v>61.556</v>
      </c>
      <c r="U21" s="25">
        <v>79.947</v>
      </c>
      <c r="V21" s="25">
        <v>80.583</v>
      </c>
      <c r="W21" s="23">
        <v>83.609</v>
      </c>
      <c r="X21" s="25">
        <v>69.657</v>
      </c>
      <c r="Y21" s="25">
        <v>83.405</v>
      </c>
      <c r="Z21" s="23">
        <v>86.758</v>
      </c>
      <c r="AA21" s="23">
        <v>86.61</v>
      </c>
      <c r="AB21" s="23">
        <v>93.135</v>
      </c>
      <c r="AC21" s="25">
        <v>79.599</v>
      </c>
      <c r="AD21" s="25">
        <v>57.29</v>
      </c>
      <c r="AE21" s="23">
        <v>84.529</v>
      </c>
      <c r="AF21" s="23"/>
      <c r="AG21" s="25">
        <v>75.415</v>
      </c>
      <c r="AH21" s="35">
        <f t="shared" si="4"/>
        <v>603.533</v>
      </c>
      <c r="AI21" s="3">
        <f aca="true" t="shared" si="6" ref="AI21:AO36">IF(ISNUMBER(LARGE($D21:$AG21,AI$3)),LARGE($D21:$AG21,AI$3),"")</f>
        <v>93.135</v>
      </c>
      <c r="AJ21" s="3">
        <f t="shared" si="6"/>
        <v>86.758</v>
      </c>
      <c r="AK21" s="3">
        <f t="shared" si="6"/>
        <v>86.61</v>
      </c>
      <c r="AL21" s="3">
        <f t="shared" si="6"/>
        <v>85.455</v>
      </c>
      <c r="AM21" s="3">
        <f t="shared" si="6"/>
        <v>84.529</v>
      </c>
      <c r="AN21" s="3">
        <f t="shared" si="6"/>
        <v>83.609</v>
      </c>
      <c r="AO21" s="3">
        <f t="shared" si="6"/>
        <v>83.437</v>
      </c>
    </row>
    <row r="22" spans="1:41" ht="12.75">
      <c r="A22" s="4" t="s">
        <v>12</v>
      </c>
      <c r="B22" s="18" t="s">
        <v>77</v>
      </c>
      <c r="C22" s="1">
        <f>VLOOKUP(A22,Libres!$A$4:$AB$37,28,0)</f>
        <v>31.303</v>
      </c>
      <c r="D22" s="26">
        <f t="shared" si="3"/>
        <v>31.3</v>
      </c>
      <c r="E22" s="21">
        <v>46.21</v>
      </c>
      <c r="F22" s="24">
        <v>20.822</v>
      </c>
      <c r="G22" s="24">
        <v>25.458</v>
      </c>
      <c r="H22" s="3"/>
      <c r="I22" s="3"/>
      <c r="J22" s="25">
        <v>29.006</v>
      </c>
      <c r="K22" s="21">
        <v>29.571</v>
      </c>
      <c r="L22" s="32">
        <v>27.316</v>
      </c>
      <c r="M22" s="21">
        <v>62.611</v>
      </c>
      <c r="N22" s="25">
        <v>21.65</v>
      </c>
      <c r="O22" s="23"/>
      <c r="P22" s="3"/>
      <c r="Q22" s="21">
        <v>39.608</v>
      </c>
      <c r="R22" s="25">
        <v>22.512</v>
      </c>
      <c r="S22" s="23">
        <v>42.447</v>
      </c>
      <c r="T22" s="23"/>
      <c r="U22" s="25">
        <v>17.776</v>
      </c>
      <c r="V22" s="21">
        <v>58.522</v>
      </c>
      <c r="W22" s="25"/>
      <c r="X22" s="25"/>
      <c r="Y22" s="25"/>
      <c r="Z22" s="25">
        <v>1</v>
      </c>
      <c r="AA22" s="25"/>
      <c r="AB22" s="25"/>
      <c r="AC22" s="23"/>
      <c r="AD22" s="23"/>
      <c r="AE22" s="23"/>
      <c r="AF22" s="23"/>
      <c r="AG22" s="23"/>
      <c r="AH22" s="35">
        <f t="shared" si="4"/>
        <v>310.269</v>
      </c>
      <c r="AI22" s="3">
        <f t="shared" si="6"/>
        <v>62.611</v>
      </c>
      <c r="AJ22" s="3">
        <f t="shared" si="6"/>
        <v>58.522</v>
      </c>
      <c r="AK22" s="3">
        <f t="shared" si="6"/>
        <v>46.21</v>
      </c>
      <c r="AL22" s="3">
        <f t="shared" si="6"/>
        <v>42.447</v>
      </c>
      <c r="AM22" s="3">
        <f t="shared" si="6"/>
        <v>39.608</v>
      </c>
      <c r="AN22" s="3">
        <f t="shared" si="6"/>
        <v>31.3</v>
      </c>
      <c r="AO22" s="3">
        <f t="shared" si="6"/>
        <v>29.571</v>
      </c>
    </row>
    <row r="23" spans="1:41" ht="12.75">
      <c r="A23" t="s">
        <v>13</v>
      </c>
      <c r="B23" s="1" t="s">
        <v>68</v>
      </c>
      <c r="C23" s="1">
        <f>VLOOKUP(A23,Libres!$A$4:$AB$37,28,0)</f>
        <v>7.25</v>
      </c>
      <c r="D23" s="26">
        <f t="shared" si="3"/>
        <v>7.25</v>
      </c>
      <c r="E23" s="3"/>
      <c r="F23" s="22">
        <v>53.367</v>
      </c>
      <c r="G23" s="22">
        <v>53.663</v>
      </c>
      <c r="H23" s="3"/>
      <c r="I23" s="23">
        <v>49.929</v>
      </c>
      <c r="J23" s="23">
        <v>44.829</v>
      </c>
      <c r="K23" s="3"/>
      <c r="L23" s="3"/>
      <c r="M23" s="21">
        <v>77.777</v>
      </c>
      <c r="N23" s="3"/>
      <c r="O23" s="3"/>
      <c r="P23" s="3"/>
      <c r="Q23" s="3"/>
      <c r="R23" s="25"/>
      <c r="S23" s="23">
        <v>7.37</v>
      </c>
      <c r="T23" s="3"/>
      <c r="U23" s="3"/>
      <c r="V23" s="25"/>
      <c r="W23" s="25"/>
      <c r="X23" s="25"/>
      <c r="Y23" s="25"/>
      <c r="Z23" s="25"/>
      <c r="AA23" s="25"/>
      <c r="AB23" s="25"/>
      <c r="AC23" s="3"/>
      <c r="AD23" s="3"/>
      <c r="AE23" s="3"/>
      <c r="AF23" s="3"/>
      <c r="AG23" s="3"/>
      <c r="AH23" s="35">
        <f t="shared" si="4"/>
        <v>294.185</v>
      </c>
      <c r="AI23" s="3">
        <f t="shared" si="6"/>
        <v>77.777</v>
      </c>
      <c r="AJ23" s="3">
        <f t="shared" si="6"/>
        <v>53.663</v>
      </c>
      <c r="AK23" s="3">
        <f t="shared" si="6"/>
        <v>53.367</v>
      </c>
      <c r="AL23" s="3">
        <f t="shared" si="6"/>
        <v>49.929</v>
      </c>
      <c r="AM23" s="3">
        <f t="shared" si="6"/>
        <v>44.829</v>
      </c>
      <c r="AN23" s="3">
        <f t="shared" si="6"/>
        <v>7.37</v>
      </c>
      <c r="AO23" s="3">
        <f t="shared" si="6"/>
        <v>7.25</v>
      </c>
    </row>
    <row r="24" spans="1:41" ht="12.75">
      <c r="A24" t="s">
        <v>121</v>
      </c>
      <c r="B24" s="1" t="s">
        <v>69</v>
      </c>
      <c r="C24" s="1">
        <f>VLOOKUP(A24,Libres!$A$4:$AB$37,28,0)</f>
        <v>53.532</v>
      </c>
      <c r="D24" s="33">
        <f t="shared" si="3"/>
        <v>53.53</v>
      </c>
      <c r="E24" s="3"/>
      <c r="F24" s="8"/>
      <c r="G24" s="8"/>
      <c r="H24" s="3"/>
      <c r="I24" s="3"/>
      <c r="J24" s="3"/>
      <c r="K24" s="3"/>
      <c r="L24" s="3"/>
      <c r="M24" s="16"/>
      <c r="N24" s="3"/>
      <c r="O24" s="3"/>
      <c r="P24" s="3"/>
      <c r="Q24" s="3"/>
      <c r="R24" s="25"/>
      <c r="S24" s="25"/>
      <c r="T24" s="3"/>
      <c r="U24" s="3"/>
      <c r="V24" s="25"/>
      <c r="W24" s="25"/>
      <c r="X24" s="32">
        <v>43.623</v>
      </c>
      <c r="Y24" s="25"/>
      <c r="Z24" s="25"/>
      <c r="AA24" s="25"/>
      <c r="AB24" s="25"/>
      <c r="AC24" s="3"/>
      <c r="AD24" s="3"/>
      <c r="AE24" s="3"/>
      <c r="AF24" s="3"/>
      <c r="AG24" s="3"/>
      <c r="AH24" s="35">
        <f t="shared" si="4"/>
        <v>97.15299999999999</v>
      </c>
      <c r="AI24" s="3">
        <f t="shared" si="6"/>
        <v>53.53</v>
      </c>
      <c r="AJ24" s="3">
        <f t="shared" si="6"/>
        <v>43.623</v>
      </c>
      <c r="AK24" s="3">
        <f t="shared" si="6"/>
      </c>
      <c r="AL24" s="3">
        <f t="shared" si="6"/>
      </c>
      <c r="AM24" s="3">
        <f t="shared" si="6"/>
      </c>
      <c r="AN24" s="3">
        <f t="shared" si="6"/>
      </c>
      <c r="AO24" s="3">
        <f t="shared" si="6"/>
      </c>
    </row>
    <row r="25" spans="1:41" ht="12.75">
      <c r="A25" t="s">
        <v>14</v>
      </c>
      <c r="B25" s="1" t="s">
        <v>74</v>
      </c>
      <c r="C25" s="1">
        <f>VLOOKUP(A25,Libres!$A$4:$AB$37,28,0)</f>
        <v>89.608</v>
      </c>
      <c r="D25" s="43">
        <f t="shared" si="3"/>
        <v>89.61</v>
      </c>
      <c r="E25" s="25">
        <v>60.8</v>
      </c>
      <c r="F25" s="24">
        <v>67.272</v>
      </c>
      <c r="G25" s="24">
        <v>64.708</v>
      </c>
      <c r="H25" s="25">
        <v>56.105</v>
      </c>
      <c r="I25" s="23"/>
      <c r="J25" s="25">
        <v>66.981</v>
      </c>
      <c r="K25" s="25">
        <v>54.171</v>
      </c>
      <c r="L25" s="3">
        <v>33.645</v>
      </c>
      <c r="M25" s="21">
        <v>85.36</v>
      </c>
      <c r="N25" s="25">
        <v>70.374</v>
      </c>
      <c r="O25" s="3">
        <v>26.962</v>
      </c>
      <c r="P25" s="21">
        <v>77.129</v>
      </c>
      <c r="Q25" s="32">
        <v>69.354</v>
      </c>
      <c r="R25" s="25">
        <v>67.473</v>
      </c>
      <c r="S25" s="23">
        <v>87.217</v>
      </c>
      <c r="T25" s="25">
        <v>7.111</v>
      </c>
      <c r="U25" s="25">
        <v>59.882</v>
      </c>
      <c r="V25" s="21">
        <v>82.416</v>
      </c>
      <c r="W25" s="25"/>
      <c r="X25" s="21">
        <v>83.787</v>
      </c>
      <c r="Y25" s="25">
        <v>57.305</v>
      </c>
      <c r="Z25" s="25"/>
      <c r="AA25" s="25">
        <v>65.755</v>
      </c>
      <c r="AB25" s="25">
        <v>17.854</v>
      </c>
      <c r="AC25" s="25">
        <v>45.942</v>
      </c>
      <c r="AD25" s="23"/>
      <c r="AE25" s="25">
        <v>26.882</v>
      </c>
      <c r="AF25" s="21">
        <v>75.576</v>
      </c>
      <c r="AG25" s="25">
        <v>22.373</v>
      </c>
      <c r="AH25" s="35">
        <f t="shared" si="4"/>
        <v>581.095</v>
      </c>
      <c r="AI25" s="3">
        <f t="shared" si="6"/>
        <v>89.61</v>
      </c>
      <c r="AJ25" s="3">
        <f t="shared" si="6"/>
        <v>87.217</v>
      </c>
      <c r="AK25" s="3">
        <f t="shared" si="6"/>
        <v>85.36</v>
      </c>
      <c r="AL25" s="3">
        <f t="shared" si="6"/>
        <v>83.787</v>
      </c>
      <c r="AM25" s="3">
        <f t="shared" si="6"/>
        <v>82.416</v>
      </c>
      <c r="AN25" s="3">
        <f t="shared" si="6"/>
        <v>77.129</v>
      </c>
      <c r="AO25" s="3">
        <f t="shared" si="6"/>
        <v>75.576</v>
      </c>
    </row>
    <row r="26" spans="1:41" ht="12.75">
      <c r="A26" s="41" t="s">
        <v>131</v>
      </c>
      <c r="B26" s="1" t="s">
        <v>69</v>
      </c>
      <c r="C26" s="1">
        <f>VLOOKUP(A26,Libres!$A$4:$AB$37,28,0)</f>
        <v>85.905</v>
      </c>
      <c r="D26" s="43">
        <f t="shared" si="3"/>
        <v>85.91</v>
      </c>
      <c r="E26" s="3"/>
      <c r="F26" s="8"/>
      <c r="G26" s="8"/>
      <c r="H26" s="3"/>
      <c r="I26" s="3"/>
      <c r="J26" s="3"/>
      <c r="K26" s="3"/>
      <c r="L26" s="3"/>
      <c r="M26" s="21">
        <v>52.185</v>
      </c>
      <c r="N26" s="3"/>
      <c r="O26" s="3"/>
      <c r="P26" s="21">
        <v>44.871</v>
      </c>
      <c r="Q26" s="21">
        <v>49.101</v>
      </c>
      <c r="R26" s="25"/>
      <c r="S26" s="25"/>
      <c r="T26" s="3"/>
      <c r="U26" s="3"/>
      <c r="V26" s="21">
        <v>73.566</v>
      </c>
      <c r="W26" s="25"/>
      <c r="X26" s="21">
        <v>64.934</v>
      </c>
      <c r="Y26" s="25"/>
      <c r="Z26" s="25"/>
      <c r="AA26" s="25"/>
      <c r="AB26" s="23">
        <v>18.978</v>
      </c>
      <c r="AC26" s="3"/>
      <c r="AD26" s="3"/>
      <c r="AE26" s="3"/>
      <c r="AF26" s="3"/>
      <c r="AG26" s="3"/>
      <c r="AH26" s="35">
        <f t="shared" si="4"/>
        <v>389.545</v>
      </c>
      <c r="AI26" s="3">
        <f t="shared" si="6"/>
        <v>85.91</v>
      </c>
      <c r="AJ26" s="3">
        <f t="shared" si="6"/>
        <v>73.566</v>
      </c>
      <c r="AK26" s="3">
        <f t="shared" si="6"/>
        <v>64.934</v>
      </c>
      <c r="AL26" s="3">
        <f t="shared" si="6"/>
        <v>52.185</v>
      </c>
      <c r="AM26" s="3">
        <f t="shared" si="6"/>
        <v>49.101</v>
      </c>
      <c r="AN26" s="3">
        <f t="shared" si="6"/>
        <v>44.871</v>
      </c>
      <c r="AO26" s="3">
        <f t="shared" si="6"/>
        <v>18.978</v>
      </c>
    </row>
    <row r="27" spans="1:41" ht="12.75">
      <c r="A27" s="4" t="s">
        <v>15</v>
      </c>
      <c r="B27" s="18" t="s">
        <v>78</v>
      </c>
      <c r="C27" s="1">
        <f>VLOOKUP(A27,Libres!$A$4:$AB$37,28,0)</f>
        <v>82.818</v>
      </c>
      <c r="D27" s="26">
        <f t="shared" si="3"/>
        <v>82.82</v>
      </c>
      <c r="E27" s="3"/>
      <c r="F27" s="8"/>
      <c r="G27" s="8"/>
      <c r="H27" s="23">
        <v>16.375</v>
      </c>
      <c r="I27" s="3"/>
      <c r="J27" s="3"/>
      <c r="K27" s="25">
        <v>12.951</v>
      </c>
      <c r="L27" s="25">
        <v>3.479</v>
      </c>
      <c r="M27" s="3"/>
      <c r="N27" s="3"/>
      <c r="O27" s="25">
        <v>6.769</v>
      </c>
      <c r="P27" s="3"/>
      <c r="Q27" s="3"/>
      <c r="R27" s="25"/>
      <c r="S27" s="25"/>
      <c r="T27" s="25">
        <v>4.333</v>
      </c>
      <c r="U27" s="3"/>
      <c r="V27" s="21">
        <v>67.372</v>
      </c>
      <c r="W27" s="25"/>
      <c r="X27" s="25"/>
      <c r="Y27" s="25"/>
      <c r="Z27" s="25"/>
      <c r="AA27" s="25"/>
      <c r="AB27" s="25"/>
      <c r="AC27" s="23">
        <v>17.148</v>
      </c>
      <c r="AD27" s="21">
        <v>44.887</v>
      </c>
      <c r="AE27" s="3"/>
      <c r="AF27" s="21">
        <v>51.847</v>
      </c>
      <c r="AG27" s="23">
        <v>15.353</v>
      </c>
      <c r="AH27" s="35">
        <f t="shared" si="4"/>
        <v>295.802</v>
      </c>
      <c r="AI27" s="3">
        <f t="shared" si="6"/>
        <v>82.82</v>
      </c>
      <c r="AJ27" s="3">
        <f t="shared" si="6"/>
        <v>67.372</v>
      </c>
      <c r="AK27" s="3">
        <f t="shared" si="6"/>
        <v>51.847</v>
      </c>
      <c r="AL27" s="3">
        <f t="shared" si="6"/>
        <v>44.887</v>
      </c>
      <c r="AM27" s="3">
        <f t="shared" si="6"/>
        <v>17.148</v>
      </c>
      <c r="AN27" s="3">
        <f t="shared" si="6"/>
        <v>16.375</v>
      </c>
      <c r="AO27" s="3">
        <f t="shared" si="6"/>
        <v>15.353</v>
      </c>
    </row>
    <row r="28" spans="1:41" ht="12.75">
      <c r="A28" s="4" t="s">
        <v>36</v>
      </c>
      <c r="B28" s="18" t="s">
        <v>71</v>
      </c>
      <c r="C28" s="1" t="e">
        <f>VLOOKUP(A28,Libres!$A$4:$AB$37,28,0)</f>
        <v>#NUM!</v>
      </c>
      <c r="D28" s="18">
        <f t="shared" si="3"/>
      </c>
      <c r="E28" s="16">
        <v>26.82</v>
      </c>
      <c r="F28" s="8"/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25"/>
      <c r="S28" s="25"/>
      <c r="T28" s="3"/>
      <c r="U28" s="3"/>
      <c r="V28" s="32">
        <v>39.053</v>
      </c>
      <c r="W28" s="25"/>
      <c r="X28" s="25"/>
      <c r="Y28" s="25"/>
      <c r="Z28" s="25"/>
      <c r="AA28" s="32">
        <v>35.783</v>
      </c>
      <c r="AB28" s="25"/>
      <c r="AC28" s="3"/>
      <c r="AD28" s="3"/>
      <c r="AE28" s="3"/>
      <c r="AF28" s="3"/>
      <c r="AG28" s="3"/>
      <c r="AH28" s="35">
        <f t="shared" si="4"/>
        <v>101.656</v>
      </c>
      <c r="AI28" s="3">
        <f t="shared" si="6"/>
        <v>39.053</v>
      </c>
      <c r="AJ28" s="3">
        <f t="shared" si="6"/>
        <v>35.783</v>
      </c>
      <c r="AK28" s="3">
        <f t="shared" si="6"/>
        <v>26.82</v>
      </c>
      <c r="AL28" s="3">
        <f t="shared" si="6"/>
      </c>
      <c r="AM28" s="3">
        <f t="shared" si="6"/>
      </c>
      <c r="AN28" s="3">
        <f t="shared" si="6"/>
      </c>
      <c r="AO28" s="3">
        <f t="shared" si="6"/>
      </c>
    </row>
    <row r="29" spans="1:41" ht="12.75">
      <c r="A29" t="s">
        <v>16</v>
      </c>
      <c r="B29" s="1" t="s">
        <v>76</v>
      </c>
      <c r="C29" s="1">
        <f>VLOOKUP(A29,Libres!$A$4:$AB$37,28,0)</f>
        <v>84.636</v>
      </c>
      <c r="D29" s="17">
        <f t="shared" si="3"/>
        <v>84.64</v>
      </c>
      <c r="E29" s="21">
        <v>89.79</v>
      </c>
      <c r="F29" s="8"/>
      <c r="G29" s="8"/>
      <c r="H29" s="3"/>
      <c r="I29" s="3"/>
      <c r="J29" s="3"/>
      <c r="K29" s="3"/>
      <c r="L29" s="3"/>
      <c r="M29" s="3"/>
      <c r="N29" s="23">
        <v>80.35</v>
      </c>
      <c r="O29" s="3"/>
      <c r="P29" s="3"/>
      <c r="Q29" s="3"/>
      <c r="R29" s="25"/>
      <c r="S29" s="25"/>
      <c r="T29" s="3"/>
      <c r="U29" s="3"/>
      <c r="V29" s="21">
        <v>85.956</v>
      </c>
      <c r="W29" s="25"/>
      <c r="X29" s="21">
        <v>89.525</v>
      </c>
      <c r="Y29" s="25"/>
      <c r="Z29" s="25"/>
      <c r="AA29" s="25"/>
      <c r="AB29" s="25"/>
      <c r="AC29" s="25">
        <v>65.786</v>
      </c>
      <c r="AD29" s="21">
        <v>91.598</v>
      </c>
      <c r="AE29" s="3"/>
      <c r="AF29" s="21">
        <v>77.271</v>
      </c>
      <c r="AG29" s="3"/>
      <c r="AH29" s="35">
        <f t="shared" si="4"/>
        <v>599.13</v>
      </c>
      <c r="AI29" s="3">
        <f t="shared" si="6"/>
        <v>91.598</v>
      </c>
      <c r="AJ29" s="3">
        <f t="shared" si="6"/>
        <v>89.79</v>
      </c>
      <c r="AK29" s="3">
        <f t="shared" si="6"/>
        <v>89.525</v>
      </c>
      <c r="AL29" s="3">
        <f t="shared" si="6"/>
        <v>85.956</v>
      </c>
      <c r="AM29" s="3">
        <f t="shared" si="6"/>
        <v>84.64</v>
      </c>
      <c r="AN29" s="3">
        <f t="shared" si="6"/>
        <v>80.35</v>
      </c>
      <c r="AO29" s="3">
        <f t="shared" si="6"/>
        <v>77.271</v>
      </c>
    </row>
    <row r="30" spans="1:41" ht="12.75">
      <c r="A30" s="4" t="s">
        <v>33</v>
      </c>
      <c r="B30" s="18" t="s">
        <v>78</v>
      </c>
      <c r="C30" s="1">
        <f>VLOOKUP(A30,Libres!$A$4:$AB$37,28,0)</f>
        <v>33.414</v>
      </c>
      <c r="D30" s="30">
        <f t="shared" si="3"/>
        <v>33.41</v>
      </c>
      <c r="E30" s="25">
        <v>17.24</v>
      </c>
      <c r="F30" s="8"/>
      <c r="G30" s="8"/>
      <c r="H30" s="23">
        <v>32.242</v>
      </c>
      <c r="I30" s="3"/>
      <c r="J30" s="3"/>
      <c r="K30" s="23">
        <v>24.171</v>
      </c>
      <c r="L30" s="23">
        <v>19.595</v>
      </c>
      <c r="M30" s="3"/>
      <c r="N30" s="3"/>
      <c r="O30" s="25">
        <v>19.269</v>
      </c>
      <c r="P30" s="3"/>
      <c r="Q30" s="21">
        <v>57.329</v>
      </c>
      <c r="R30" s="25"/>
      <c r="S30" s="23">
        <v>67.627</v>
      </c>
      <c r="T30" s="23">
        <v>26.556</v>
      </c>
      <c r="U30" s="3"/>
      <c r="V30" s="25"/>
      <c r="W30" s="25"/>
      <c r="X30" s="25"/>
      <c r="Y30" s="25"/>
      <c r="Z30" s="25"/>
      <c r="AA30" s="25"/>
      <c r="AB30" s="25"/>
      <c r="AC30" s="3"/>
      <c r="AD30" s="25">
        <v>9.173</v>
      </c>
      <c r="AE30" s="3"/>
      <c r="AF30" s="3"/>
      <c r="AG30" s="3"/>
      <c r="AH30" s="35">
        <f t="shared" si="4"/>
        <v>260.92999999999995</v>
      </c>
      <c r="AI30" s="3">
        <f t="shared" si="6"/>
        <v>67.627</v>
      </c>
      <c r="AJ30" s="3">
        <f t="shared" si="6"/>
        <v>57.329</v>
      </c>
      <c r="AK30" s="3">
        <f t="shared" si="6"/>
        <v>33.41</v>
      </c>
      <c r="AL30" s="3">
        <f t="shared" si="6"/>
        <v>32.242</v>
      </c>
      <c r="AM30" s="3">
        <f t="shared" si="6"/>
        <v>26.556</v>
      </c>
      <c r="AN30" s="3">
        <f t="shared" si="6"/>
        <v>24.171</v>
      </c>
      <c r="AO30" s="3">
        <f t="shared" si="6"/>
        <v>19.595</v>
      </c>
    </row>
    <row r="31" spans="1:41" ht="12.75">
      <c r="A31" t="s">
        <v>17</v>
      </c>
      <c r="B31" s="1" t="s">
        <v>75</v>
      </c>
      <c r="C31" s="1">
        <f>VLOOKUP(A31,Libres!$A$4:$AB$37,28,0)</f>
        <v>43.308</v>
      </c>
      <c r="D31" s="44">
        <f t="shared" si="3"/>
        <v>43.31</v>
      </c>
      <c r="E31" s="21">
        <v>66.42</v>
      </c>
      <c r="F31" s="24">
        <v>36.207</v>
      </c>
      <c r="G31" s="22">
        <v>41.631</v>
      </c>
      <c r="H31" s="3"/>
      <c r="I31" s="3"/>
      <c r="J31" s="23">
        <v>51.633</v>
      </c>
      <c r="K31" s="3"/>
      <c r="L31" s="3"/>
      <c r="M31" s="21">
        <v>80.621</v>
      </c>
      <c r="N31" s="3"/>
      <c r="O31" s="3"/>
      <c r="P31" s="3"/>
      <c r="Q31" s="3"/>
      <c r="R31" s="25">
        <v>34.915</v>
      </c>
      <c r="S31" s="25"/>
      <c r="T31" s="3"/>
      <c r="U31" s="3"/>
      <c r="V31" s="25"/>
      <c r="W31" s="25"/>
      <c r="X31" s="21">
        <v>74.77</v>
      </c>
      <c r="Y31" s="25"/>
      <c r="Z31" s="25"/>
      <c r="AA31" s="25"/>
      <c r="AB31" s="25"/>
      <c r="AC31" s="3"/>
      <c r="AD31" s="3"/>
      <c r="AE31" s="3"/>
      <c r="AF31" s="21">
        <v>65.407</v>
      </c>
      <c r="AG31" s="3"/>
      <c r="AH31" s="35">
        <f t="shared" si="4"/>
        <v>423.7919999999999</v>
      </c>
      <c r="AI31" s="3">
        <f t="shared" si="6"/>
        <v>80.621</v>
      </c>
      <c r="AJ31" s="3">
        <f t="shared" si="6"/>
        <v>74.77</v>
      </c>
      <c r="AK31" s="3">
        <f t="shared" si="6"/>
        <v>66.42</v>
      </c>
      <c r="AL31" s="3">
        <f t="shared" si="6"/>
        <v>65.407</v>
      </c>
      <c r="AM31" s="3">
        <f t="shared" si="6"/>
        <v>51.633</v>
      </c>
      <c r="AN31" s="3">
        <f t="shared" si="6"/>
        <v>43.31</v>
      </c>
      <c r="AO31" s="3">
        <f t="shared" si="6"/>
        <v>41.631</v>
      </c>
    </row>
    <row r="32" spans="1:41" ht="12.75">
      <c r="A32" s="4" t="s">
        <v>18</v>
      </c>
      <c r="B32" s="18" t="s">
        <v>77</v>
      </c>
      <c r="C32" s="1">
        <f>VLOOKUP(A32,Libres!$A$4:$AB$37,28,0)</f>
        <v>31.606</v>
      </c>
      <c r="D32" s="26">
        <f t="shared" si="3"/>
        <v>31.61</v>
      </c>
      <c r="E32" s="25">
        <v>11.64</v>
      </c>
      <c r="F32" s="24">
        <v>22.45</v>
      </c>
      <c r="G32" s="22"/>
      <c r="H32" s="23"/>
      <c r="I32" s="25">
        <v>17.969</v>
      </c>
      <c r="J32" s="23">
        <v>32.804</v>
      </c>
      <c r="K32" s="25">
        <v>11.488</v>
      </c>
      <c r="L32" s="25">
        <v>13.81</v>
      </c>
      <c r="M32" s="25">
        <v>23.164</v>
      </c>
      <c r="N32" s="23">
        <v>31.394</v>
      </c>
      <c r="O32" s="23"/>
      <c r="P32" s="3"/>
      <c r="Q32" s="21">
        <v>49.734</v>
      </c>
      <c r="R32" s="25">
        <v>29.101</v>
      </c>
      <c r="S32" s="23">
        <v>51.809</v>
      </c>
      <c r="T32" s="23"/>
      <c r="U32" s="25">
        <v>27.645</v>
      </c>
      <c r="V32" s="21">
        <v>52.327</v>
      </c>
      <c r="W32" s="25"/>
      <c r="X32" s="25"/>
      <c r="Y32" s="25"/>
      <c r="Z32" s="25"/>
      <c r="AA32" s="25"/>
      <c r="AB32" s="25"/>
      <c r="AC32" s="23"/>
      <c r="AD32" s="32">
        <v>30.54</v>
      </c>
      <c r="AE32" s="25">
        <v>17.471</v>
      </c>
      <c r="AF32" s="21">
        <v>45.068</v>
      </c>
      <c r="AG32" s="23"/>
      <c r="AH32" s="35">
        <f t="shared" si="4"/>
        <v>294.746</v>
      </c>
      <c r="AI32" s="3">
        <f t="shared" si="6"/>
        <v>52.327</v>
      </c>
      <c r="AJ32" s="3">
        <f t="shared" si="6"/>
        <v>51.809</v>
      </c>
      <c r="AK32" s="3">
        <f t="shared" si="6"/>
        <v>49.734</v>
      </c>
      <c r="AL32" s="3">
        <f t="shared" si="6"/>
        <v>45.068</v>
      </c>
      <c r="AM32" s="3">
        <f t="shared" si="6"/>
        <v>32.804</v>
      </c>
      <c r="AN32" s="3">
        <f t="shared" si="6"/>
        <v>31.61</v>
      </c>
      <c r="AO32" s="3">
        <f t="shared" si="6"/>
        <v>31.394</v>
      </c>
    </row>
    <row r="33" spans="1:41" ht="12.75">
      <c r="A33" t="s">
        <v>19</v>
      </c>
      <c r="B33" s="1" t="s">
        <v>75</v>
      </c>
      <c r="C33" s="1">
        <f>VLOOKUP(A33,Libres!$A$4:$AB$37,28,0)</f>
        <v>61.726</v>
      </c>
      <c r="D33" s="26">
        <f t="shared" si="3"/>
        <v>61.73</v>
      </c>
      <c r="E33" s="3"/>
      <c r="F33" s="22">
        <v>34.136</v>
      </c>
      <c r="G33" s="8"/>
      <c r="H33" s="25">
        <v>16.252</v>
      </c>
      <c r="I33" s="23">
        <v>42.351</v>
      </c>
      <c r="J33" s="3"/>
      <c r="K33" s="3"/>
      <c r="L33" s="23">
        <v>27.86</v>
      </c>
      <c r="M33" s="3"/>
      <c r="N33" s="3"/>
      <c r="O33" s="3"/>
      <c r="P33" s="3"/>
      <c r="Q33" s="3"/>
      <c r="R33" s="23">
        <v>47.899</v>
      </c>
      <c r="S33" s="25"/>
      <c r="T33" s="3"/>
      <c r="U33" s="3"/>
      <c r="V33" s="25"/>
      <c r="W33" s="25"/>
      <c r="X33" s="25"/>
      <c r="Y33" s="23">
        <v>60.238</v>
      </c>
      <c r="Z33" s="25"/>
      <c r="AA33" s="25"/>
      <c r="AB33" s="25"/>
      <c r="AC33" s="3"/>
      <c r="AD33" s="3"/>
      <c r="AE33" s="25">
        <v>39.823</v>
      </c>
      <c r="AF33" s="3"/>
      <c r="AG33" s="3"/>
      <c r="AH33" s="35">
        <f t="shared" si="4"/>
        <v>314.03700000000003</v>
      </c>
      <c r="AI33" s="3">
        <f t="shared" si="6"/>
        <v>61.73</v>
      </c>
      <c r="AJ33" s="3">
        <f t="shared" si="6"/>
        <v>60.238</v>
      </c>
      <c r="AK33" s="3">
        <f t="shared" si="6"/>
        <v>47.899</v>
      </c>
      <c r="AL33" s="3">
        <f t="shared" si="6"/>
        <v>42.351</v>
      </c>
      <c r="AM33" s="3">
        <f t="shared" si="6"/>
        <v>39.823</v>
      </c>
      <c r="AN33" s="3">
        <f t="shared" si="6"/>
        <v>34.136</v>
      </c>
      <c r="AO33" s="3">
        <f t="shared" si="6"/>
        <v>27.86</v>
      </c>
    </row>
    <row r="34" spans="1:41" ht="12.75">
      <c r="A34" s="4" t="s">
        <v>20</v>
      </c>
      <c r="B34" s="18" t="s">
        <v>70</v>
      </c>
      <c r="C34" s="1">
        <f>VLOOKUP(A34,Libres!$A$4:$AB$37,28,0)</f>
        <v>43.754</v>
      </c>
      <c r="D34" s="26">
        <f t="shared" si="3"/>
        <v>43.75</v>
      </c>
      <c r="E34" s="21">
        <v>64.79</v>
      </c>
      <c r="F34" s="24">
        <v>39.462</v>
      </c>
      <c r="G34" s="22">
        <v>41.828</v>
      </c>
      <c r="H34" s="3"/>
      <c r="I34" s="25">
        <v>38.727</v>
      </c>
      <c r="J34" s="23">
        <v>42.614</v>
      </c>
      <c r="K34" s="3"/>
      <c r="L34" s="3"/>
      <c r="M34" s="25">
        <v>21.053</v>
      </c>
      <c r="N34" s="3"/>
      <c r="O34" s="3"/>
      <c r="P34" s="3">
        <v>19.474</v>
      </c>
      <c r="Q34" s="25">
        <v>29.261</v>
      </c>
      <c r="R34" s="25">
        <v>24.643</v>
      </c>
      <c r="S34" s="23">
        <v>56.591</v>
      </c>
      <c r="T34" s="3"/>
      <c r="U34" s="3"/>
      <c r="V34" s="25">
        <v>28.083</v>
      </c>
      <c r="W34" s="25"/>
      <c r="X34" s="25"/>
      <c r="Y34" s="25">
        <v>5.692</v>
      </c>
      <c r="Z34" s="25">
        <v>32.212</v>
      </c>
      <c r="AA34" s="25">
        <v>36.558</v>
      </c>
      <c r="AB34" s="23">
        <v>51.562</v>
      </c>
      <c r="AC34" s="25">
        <v>7.809</v>
      </c>
      <c r="AD34" s="21">
        <v>50.763</v>
      </c>
      <c r="AE34" s="25">
        <v>28.059</v>
      </c>
      <c r="AF34" s="3"/>
      <c r="AG34" s="3"/>
      <c r="AH34" s="35">
        <f t="shared" si="4"/>
        <v>351.898</v>
      </c>
      <c r="AI34" s="3">
        <f t="shared" si="6"/>
        <v>64.79</v>
      </c>
      <c r="AJ34" s="3">
        <f t="shared" si="6"/>
        <v>56.591</v>
      </c>
      <c r="AK34" s="3">
        <f t="shared" si="6"/>
        <v>51.562</v>
      </c>
      <c r="AL34" s="3">
        <f t="shared" si="6"/>
        <v>50.763</v>
      </c>
      <c r="AM34" s="3">
        <f t="shared" si="6"/>
        <v>43.75</v>
      </c>
      <c r="AN34" s="3">
        <f t="shared" si="6"/>
        <v>42.614</v>
      </c>
      <c r="AO34" s="3">
        <f t="shared" si="6"/>
        <v>41.828</v>
      </c>
    </row>
    <row r="35" spans="1:41" ht="12.75">
      <c r="A35" t="s">
        <v>21</v>
      </c>
      <c r="B35" s="1" t="s">
        <v>75</v>
      </c>
      <c r="C35" s="1">
        <f>VLOOKUP(A35,Libres!$A$4:$AB$37,28,0)</f>
        <v>64.636</v>
      </c>
      <c r="D35" s="1">
        <f t="shared" si="3"/>
        <v>64.64</v>
      </c>
      <c r="E35" s="21">
        <v>77.99</v>
      </c>
      <c r="F35" s="24">
        <v>55.882</v>
      </c>
      <c r="G35" s="24">
        <v>61.552</v>
      </c>
      <c r="H35" s="3"/>
      <c r="I35" s="25">
        <v>58.002</v>
      </c>
      <c r="J35" s="23">
        <v>68.247</v>
      </c>
      <c r="K35" s="25">
        <v>50.512</v>
      </c>
      <c r="L35" s="3"/>
      <c r="M35" s="25">
        <v>55.617</v>
      </c>
      <c r="N35" s="23">
        <v>62.949</v>
      </c>
      <c r="O35" s="23"/>
      <c r="P35" s="25">
        <v>62.044</v>
      </c>
      <c r="Q35" s="3">
        <v>48.826</v>
      </c>
      <c r="R35" s="33" t="s">
        <v>92</v>
      </c>
      <c r="S35" s="23">
        <v>77.937</v>
      </c>
      <c r="T35" s="23"/>
      <c r="U35" s="25">
        <v>52.974</v>
      </c>
      <c r="V35" s="25">
        <v>62.667</v>
      </c>
      <c r="W35" s="25"/>
      <c r="X35" s="25"/>
      <c r="Y35" s="25">
        <v>62.877</v>
      </c>
      <c r="Z35" s="25"/>
      <c r="AA35" s="23">
        <v>65.964</v>
      </c>
      <c r="AB35" s="23">
        <v>66.169</v>
      </c>
      <c r="AC35" s="25">
        <v>46.136</v>
      </c>
      <c r="AD35" s="21">
        <v>82.697</v>
      </c>
      <c r="AE35" s="25">
        <v>27.471</v>
      </c>
      <c r="AF35" s="23"/>
      <c r="AG35" s="25">
        <v>32.513</v>
      </c>
      <c r="AH35" s="35">
        <f t="shared" si="4"/>
        <v>503.644</v>
      </c>
      <c r="AI35" s="3">
        <f t="shared" si="6"/>
        <v>82.697</v>
      </c>
      <c r="AJ35" s="3">
        <f t="shared" si="6"/>
        <v>77.99</v>
      </c>
      <c r="AK35" s="3">
        <f t="shared" si="6"/>
        <v>77.937</v>
      </c>
      <c r="AL35" s="3">
        <f t="shared" si="6"/>
        <v>68.247</v>
      </c>
      <c r="AM35" s="3">
        <f t="shared" si="6"/>
        <v>66.169</v>
      </c>
      <c r="AN35" s="3">
        <f t="shared" si="6"/>
        <v>65.964</v>
      </c>
      <c r="AO35" s="3">
        <f t="shared" si="6"/>
        <v>64.64</v>
      </c>
    </row>
    <row r="36" spans="1:41" ht="12.75">
      <c r="A36" s="5" t="s">
        <v>22</v>
      </c>
      <c r="B36" s="1" t="s">
        <v>75</v>
      </c>
      <c r="C36" s="1">
        <f>VLOOKUP(A36,Libres!$A$4:$AB$37,28,0)</f>
        <v>53.5</v>
      </c>
      <c r="D36" s="43">
        <f t="shared" si="3"/>
        <v>53.5</v>
      </c>
      <c r="E36" s="3"/>
      <c r="F36" s="22">
        <v>27.923</v>
      </c>
      <c r="G36" s="22">
        <v>39.067</v>
      </c>
      <c r="H36" s="23">
        <v>35.563</v>
      </c>
      <c r="I36" s="23">
        <v>30.984</v>
      </c>
      <c r="J36" s="23">
        <v>45.462</v>
      </c>
      <c r="K36" s="3"/>
      <c r="L36" s="3"/>
      <c r="M36" s="3"/>
      <c r="N36" s="3"/>
      <c r="O36" s="3"/>
      <c r="P36" s="3"/>
      <c r="Q36" s="3"/>
      <c r="R36" s="25"/>
      <c r="S36" s="25"/>
      <c r="T36" s="3"/>
      <c r="U36" s="3"/>
      <c r="V36" s="25"/>
      <c r="W36" s="25"/>
      <c r="X36" s="25"/>
      <c r="Y36" s="25"/>
      <c r="Z36" s="25"/>
      <c r="AA36" s="25"/>
      <c r="AB36" s="23">
        <v>21.225</v>
      </c>
      <c r="AC36" s="3"/>
      <c r="AD36" s="3"/>
      <c r="AE36" s="3"/>
      <c r="AF36" s="3"/>
      <c r="AG36" s="3"/>
      <c r="AH36" s="35">
        <f t="shared" si="4"/>
        <v>253.724</v>
      </c>
      <c r="AI36" s="3">
        <f t="shared" si="6"/>
        <v>53.5</v>
      </c>
      <c r="AJ36" s="3">
        <f t="shared" si="6"/>
        <v>45.462</v>
      </c>
      <c r="AK36" s="3">
        <f t="shared" si="6"/>
        <v>39.067</v>
      </c>
      <c r="AL36" s="3">
        <f t="shared" si="6"/>
        <v>35.563</v>
      </c>
      <c r="AM36" s="3">
        <f t="shared" si="6"/>
        <v>30.984</v>
      </c>
      <c r="AN36" s="3">
        <f t="shared" si="6"/>
        <v>27.923</v>
      </c>
      <c r="AO36" s="3">
        <f t="shared" si="6"/>
        <v>21.225</v>
      </c>
    </row>
    <row r="37" spans="1:41" ht="12.75">
      <c r="A37" s="5" t="s">
        <v>31</v>
      </c>
      <c r="B37" s="1" t="s">
        <v>69</v>
      </c>
      <c r="C37" s="1">
        <f>VLOOKUP(A37,Libres!$A$4:$AB$37,28,0)</f>
        <v>95.909</v>
      </c>
      <c r="D37" s="43">
        <f t="shared" si="3"/>
        <v>95.91</v>
      </c>
      <c r="E37" s="25">
        <v>78.94</v>
      </c>
      <c r="F37" s="24">
        <v>82.657</v>
      </c>
      <c r="G37" s="24">
        <v>85.418</v>
      </c>
      <c r="H37" s="25">
        <v>80.459</v>
      </c>
      <c r="I37" s="25">
        <v>67.557</v>
      </c>
      <c r="J37" s="25">
        <v>85.81</v>
      </c>
      <c r="K37" s="25">
        <v>80.512</v>
      </c>
      <c r="L37" s="3">
        <v>50.587</v>
      </c>
      <c r="M37" s="21">
        <v>96.261</v>
      </c>
      <c r="N37" s="25">
        <v>86.383</v>
      </c>
      <c r="O37" s="23"/>
      <c r="P37" s="21">
        <v>92.613</v>
      </c>
      <c r="Q37" s="32">
        <v>90.873</v>
      </c>
      <c r="R37" s="25">
        <v>85.496</v>
      </c>
      <c r="S37" s="23">
        <v>93.39</v>
      </c>
      <c r="T37" s="25">
        <v>40.444</v>
      </c>
      <c r="U37" s="25">
        <v>72.053</v>
      </c>
      <c r="V37" s="21">
        <v>93.92</v>
      </c>
      <c r="W37" s="25">
        <v>87.956</v>
      </c>
      <c r="X37" s="21">
        <v>93.623</v>
      </c>
      <c r="Y37" s="25">
        <v>59.358</v>
      </c>
      <c r="Z37" s="25">
        <v>85.515</v>
      </c>
      <c r="AA37" s="25">
        <v>78.164</v>
      </c>
      <c r="AB37" s="23">
        <v>90.888</v>
      </c>
      <c r="AC37" s="23"/>
      <c r="AD37" s="25">
        <v>79.038</v>
      </c>
      <c r="AE37" s="23"/>
      <c r="AF37" s="16">
        <v>90.831</v>
      </c>
      <c r="AG37" s="25">
        <v>56.382</v>
      </c>
      <c r="AH37" s="35">
        <f t="shared" si="4"/>
        <v>656.605</v>
      </c>
      <c r="AI37" s="3">
        <f aca="true" t="shared" si="7" ref="AI37:AO38">IF(ISNUMBER(LARGE($D37:$AG37,AI$3)),LARGE($D37:$AG37,AI$3),"")</f>
        <v>96.261</v>
      </c>
      <c r="AJ37" s="3">
        <f t="shared" si="7"/>
        <v>95.91</v>
      </c>
      <c r="AK37" s="3">
        <f t="shared" si="7"/>
        <v>93.92</v>
      </c>
      <c r="AL37" s="3">
        <f t="shared" si="7"/>
        <v>93.623</v>
      </c>
      <c r="AM37" s="3">
        <f t="shared" si="7"/>
        <v>93.39</v>
      </c>
      <c r="AN37" s="3">
        <f t="shared" si="7"/>
        <v>92.613</v>
      </c>
      <c r="AO37" s="3">
        <f t="shared" si="7"/>
        <v>90.888</v>
      </c>
    </row>
    <row r="38" spans="1:41" ht="12.75">
      <c r="A38" s="5" t="s">
        <v>138</v>
      </c>
      <c r="B38" s="1" t="s">
        <v>94</v>
      </c>
      <c r="C38" s="1">
        <f>VLOOKUP(A38,Libres!$A$4:$AB$37,28,0)</f>
        <v>48.5</v>
      </c>
      <c r="D38" s="43">
        <f t="shared" si="3"/>
        <v>48.5</v>
      </c>
      <c r="E38" s="3"/>
      <c r="F38" s="8"/>
      <c r="G38" s="8"/>
      <c r="H38" s="3"/>
      <c r="I38" s="3"/>
      <c r="J38" s="3"/>
      <c r="K38" s="3"/>
      <c r="L38" s="8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5">
        <f t="shared" si="4"/>
        <v>48.5</v>
      </c>
      <c r="AI38" s="3">
        <f t="shared" si="7"/>
        <v>48.5</v>
      </c>
      <c r="AJ38" s="3">
        <f t="shared" si="7"/>
      </c>
      <c r="AK38" s="3">
        <f t="shared" si="7"/>
      </c>
      <c r="AL38" s="3">
        <f t="shared" si="7"/>
      </c>
      <c r="AM38" s="3">
        <f t="shared" si="7"/>
      </c>
      <c r="AN38" s="3">
        <f t="shared" si="7"/>
      </c>
      <c r="AO38" s="3">
        <f t="shared" si="7"/>
      </c>
    </row>
    <row r="39" spans="1:33" ht="12.75">
      <c r="A39" s="5"/>
      <c r="B39" s="19"/>
      <c r="C39" s="19"/>
      <c r="D39" s="19"/>
      <c r="E39" s="3"/>
      <c r="F39" s="8"/>
      <c r="G39" s="8"/>
      <c r="H39" s="3"/>
      <c r="I39" s="3"/>
      <c r="J39" s="3"/>
      <c r="K39" s="3"/>
      <c r="L39" s="8"/>
      <c r="M39" s="8"/>
      <c r="N39" s="3"/>
      <c r="O39" s="3"/>
      <c r="P39" s="3"/>
      <c r="Q39" s="3"/>
      <c r="R39" s="3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ht="12.75">
      <c r="R40" s="39"/>
    </row>
    <row r="41" spans="4:18" ht="12.75">
      <c r="D41" s="50" t="s">
        <v>142</v>
      </c>
      <c r="E41" s="41" t="s">
        <v>140</v>
      </c>
      <c r="R41" s="39"/>
    </row>
    <row r="42" spans="4:18" ht="12.75">
      <c r="D42" s="11" t="s">
        <v>141</v>
      </c>
      <c r="E42" s="41" t="s">
        <v>143</v>
      </c>
      <c r="R42" s="25"/>
    </row>
  </sheetData>
  <autoFilter ref="A3:B38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421875" style="1" bestFit="1" customWidth="1"/>
    <col min="2" max="2" width="7.8515625" style="1" bestFit="1" customWidth="1"/>
    <col min="3" max="3" width="8.8515625" style="1" customWidth="1"/>
    <col min="4" max="4" width="9.00390625" style="1" bestFit="1" customWidth="1"/>
    <col min="5" max="5" width="8.57421875" style="1" bestFit="1" customWidth="1"/>
    <col min="6" max="6" width="8.140625" style="1" customWidth="1"/>
    <col min="7" max="16384" width="11.421875" style="0" customWidth="1"/>
  </cols>
  <sheetData>
    <row r="1" spans="1:6" s="17" customFormat="1" ht="12.75">
      <c r="A1" s="17" t="s">
        <v>112</v>
      </c>
      <c r="B1" s="17" t="s">
        <v>113</v>
      </c>
      <c r="C1" s="17" t="s">
        <v>115</v>
      </c>
      <c r="D1" s="17" t="s">
        <v>117</v>
      </c>
      <c r="E1" s="17" t="s">
        <v>116</v>
      </c>
      <c r="F1" s="17" t="s">
        <v>114</v>
      </c>
    </row>
    <row r="2" s="17" customFormat="1" ht="12.75"/>
    <row r="3" s="17" customFormat="1" ht="12.75">
      <c r="D3" s="37">
        <v>82.818</v>
      </c>
    </row>
    <row r="4" s="17" customFormat="1" ht="12.75"/>
    <row r="5" s="17" customFormat="1" ht="12.75"/>
    <row r="7" spans="1:6" ht="12.75">
      <c r="A7" s="45">
        <v>67.82</v>
      </c>
      <c r="B7" s="36"/>
      <c r="C7" s="36"/>
      <c r="D7" s="45">
        <v>67.372</v>
      </c>
      <c r="E7" s="36"/>
      <c r="F7" s="36">
        <v>67.627</v>
      </c>
    </row>
    <row r="8" spans="1:6" ht="12.75">
      <c r="A8" s="36"/>
      <c r="B8" s="36"/>
      <c r="C8" s="36"/>
      <c r="D8" s="36"/>
      <c r="E8" s="36"/>
      <c r="F8" s="36"/>
    </row>
    <row r="9" spans="1:6" ht="12.75">
      <c r="A9" s="36"/>
      <c r="B9" s="45">
        <v>64.79</v>
      </c>
      <c r="C9" s="36"/>
      <c r="D9" s="36"/>
      <c r="E9" s="36"/>
      <c r="F9" s="36"/>
    </row>
    <row r="10" spans="1:6" ht="12.75">
      <c r="A10" s="36"/>
      <c r="B10" s="36"/>
      <c r="C10" s="45">
        <v>62.611</v>
      </c>
      <c r="D10" s="36"/>
      <c r="E10" s="36"/>
      <c r="F10" s="36"/>
    </row>
    <row r="11" spans="1:6" ht="12.75">
      <c r="A11" s="36"/>
      <c r="B11" s="36"/>
      <c r="C11" s="36"/>
      <c r="D11" s="36"/>
      <c r="E11" s="36"/>
      <c r="F11" s="36"/>
    </row>
    <row r="12" spans="1:6" ht="12.75">
      <c r="A12" s="36"/>
      <c r="B12" s="38"/>
      <c r="C12" s="45">
        <v>58.522</v>
      </c>
      <c r="D12" s="36"/>
      <c r="E12" s="36"/>
      <c r="F12" s="36"/>
    </row>
    <row r="13" spans="1:6" ht="12.75">
      <c r="A13" s="45">
        <v>57.962</v>
      </c>
      <c r="B13" s="36"/>
      <c r="C13" s="36"/>
      <c r="D13" s="36"/>
      <c r="E13" s="36"/>
      <c r="F13" s="45">
        <v>57.329</v>
      </c>
    </row>
    <row r="14" spans="1:6" ht="12.75">
      <c r="A14" s="36"/>
      <c r="B14" s="36">
        <v>56.591</v>
      </c>
      <c r="C14" s="36"/>
      <c r="D14" s="36"/>
      <c r="E14" s="36"/>
      <c r="F14" s="36"/>
    </row>
    <row r="15" spans="1:6" ht="12.75">
      <c r="A15" s="36"/>
      <c r="B15" s="36"/>
      <c r="C15" s="36"/>
      <c r="D15" s="36"/>
      <c r="E15" s="36"/>
      <c r="F15" s="36"/>
    </row>
    <row r="16" spans="1:6" ht="12.75">
      <c r="A16" s="36">
        <v>53.86</v>
      </c>
      <c r="B16" s="36"/>
      <c r="C16" s="36"/>
      <c r="D16" s="36"/>
      <c r="E16" s="36"/>
      <c r="F16" s="36"/>
    </row>
    <row r="17" spans="1:6" ht="12.75">
      <c r="A17" s="36">
        <v>53.515</v>
      </c>
      <c r="B17" s="36"/>
      <c r="C17" s="36"/>
      <c r="D17" s="36"/>
      <c r="F17" s="36"/>
    </row>
    <row r="18" spans="1:6" ht="12.75">
      <c r="A18" s="36"/>
      <c r="B18" s="36"/>
      <c r="C18" s="36"/>
      <c r="D18" s="36"/>
      <c r="E18" s="45">
        <v>52.327</v>
      </c>
      <c r="F18" s="36"/>
    </row>
    <row r="19" spans="1:6" ht="12.75">
      <c r="A19" s="36">
        <v>50.438</v>
      </c>
      <c r="B19" s="36">
        <v>51.562</v>
      </c>
      <c r="C19" s="36"/>
      <c r="D19" s="45">
        <v>51.847</v>
      </c>
      <c r="E19" s="36">
        <v>51.809</v>
      </c>
      <c r="F19" s="36"/>
    </row>
    <row r="20" spans="1:6" ht="12.75">
      <c r="A20" s="36">
        <v>50.094</v>
      </c>
      <c r="B20" s="45">
        <v>50.763</v>
      </c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45">
        <v>49.734</v>
      </c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45">
        <v>46.21</v>
      </c>
      <c r="D23" s="36"/>
      <c r="E23" s="36"/>
      <c r="F23" s="36"/>
    </row>
    <row r="24" spans="1:6" ht="12.75">
      <c r="A24" s="37">
        <v>45.61</v>
      </c>
      <c r="B24" s="36"/>
      <c r="C24" s="36"/>
      <c r="D24" s="36"/>
      <c r="E24" s="45">
        <v>45.068</v>
      </c>
      <c r="F24" s="36"/>
    </row>
    <row r="25" spans="1:6" ht="12.75">
      <c r="A25" s="36"/>
      <c r="B25" s="36"/>
      <c r="C25" s="36"/>
      <c r="D25" s="45">
        <v>44.887</v>
      </c>
      <c r="E25" s="36"/>
      <c r="F25" s="36"/>
    </row>
    <row r="26" spans="1:6" ht="12.75">
      <c r="A26" s="36"/>
      <c r="B26" s="1">
        <v>43.75</v>
      </c>
      <c r="C26" s="36"/>
      <c r="D26" s="36"/>
      <c r="E26" s="36"/>
      <c r="F26" s="36"/>
    </row>
    <row r="27" spans="1:6" ht="12.75">
      <c r="A27" s="36"/>
      <c r="B27" s="36">
        <v>42.614</v>
      </c>
      <c r="C27" s="36">
        <v>42.447</v>
      </c>
      <c r="D27" s="36"/>
      <c r="E27" s="36"/>
      <c r="F27" s="36"/>
    </row>
    <row r="28" spans="1:6" ht="12.75">
      <c r="A28" s="36"/>
      <c r="B28" s="36">
        <v>41.828</v>
      </c>
      <c r="C28" s="36"/>
      <c r="D28" s="36"/>
      <c r="E28" s="36"/>
      <c r="F28" s="36"/>
    </row>
    <row r="29" spans="1:6" ht="12.75">
      <c r="A29" s="36"/>
      <c r="B29" s="36"/>
      <c r="C29" s="45">
        <v>39.608</v>
      </c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7">
        <v>33.41</v>
      </c>
    </row>
    <row r="32" spans="1:6" ht="12.75">
      <c r="A32" s="36"/>
      <c r="B32" s="36"/>
      <c r="C32" s="36"/>
      <c r="D32" s="36"/>
      <c r="E32" s="36">
        <v>32.804</v>
      </c>
      <c r="F32" s="36">
        <v>32.242</v>
      </c>
    </row>
    <row r="33" spans="1:6" ht="12.75">
      <c r="A33" s="36"/>
      <c r="B33" s="36"/>
      <c r="C33" s="37">
        <v>31.303</v>
      </c>
      <c r="D33" s="36"/>
      <c r="E33" s="37">
        <v>31.606</v>
      </c>
      <c r="F33" s="36"/>
    </row>
    <row r="34" spans="1:6" ht="12.75">
      <c r="A34" s="36"/>
      <c r="B34" s="36"/>
      <c r="C34" s="36"/>
      <c r="D34" s="36"/>
      <c r="E34" s="36">
        <v>31.394</v>
      </c>
      <c r="F34" s="36"/>
    </row>
    <row r="35" spans="1:6" ht="12.75">
      <c r="A35" s="36"/>
      <c r="B35" s="36"/>
      <c r="C35" s="45">
        <v>29.571</v>
      </c>
      <c r="D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>
        <v>26.556</v>
      </c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>
        <v>24.171</v>
      </c>
    </row>
    <row r="40" spans="1:6" ht="12.75">
      <c r="A40" s="36"/>
      <c r="B40" s="36"/>
      <c r="C40" s="36"/>
      <c r="D40" s="36">
        <v>17.148</v>
      </c>
      <c r="E40" s="36"/>
      <c r="F40" s="36">
        <v>19.595</v>
      </c>
    </row>
    <row r="41" spans="1:6" ht="12.75">
      <c r="A41" s="36"/>
      <c r="B41" s="36"/>
      <c r="C41" s="36"/>
      <c r="D41" s="36">
        <v>16.375</v>
      </c>
      <c r="F41" s="36"/>
    </row>
    <row r="42" spans="1:6" ht="12.75">
      <c r="A42" s="36"/>
      <c r="B42" s="36"/>
      <c r="C42" s="36"/>
      <c r="D42" s="36">
        <v>15.353</v>
      </c>
      <c r="F42" s="36"/>
    </row>
    <row r="43" spans="1:6" ht="12.75">
      <c r="A43" s="36"/>
      <c r="B43" s="36"/>
      <c r="C43" s="36"/>
      <c r="D43" s="36"/>
      <c r="E43" s="36"/>
      <c r="F43" s="36"/>
    </row>
    <row r="44" spans="1:6" ht="12.75">
      <c r="A44" s="36"/>
      <c r="B44" s="36"/>
      <c r="C44" s="36"/>
      <c r="D44" s="36"/>
      <c r="E44" s="36"/>
      <c r="F44" s="36"/>
    </row>
    <row r="45" spans="1:6" s="11" customFormat="1" ht="12.75">
      <c r="A45" s="34">
        <f aca="true" t="shared" si="0" ref="A45:F45">SUM(A2:A44)</f>
        <v>379.299</v>
      </c>
      <c r="B45" s="34">
        <f t="shared" si="0"/>
        <v>351.898</v>
      </c>
      <c r="C45" s="34">
        <f t="shared" si="0"/>
        <v>310.27200000000005</v>
      </c>
      <c r="D45" s="34">
        <f>SUM(D2:D44)</f>
        <v>295.8</v>
      </c>
      <c r="E45" s="34">
        <f t="shared" si="0"/>
        <v>294.742</v>
      </c>
      <c r="F45" s="34">
        <f t="shared" si="0"/>
        <v>260.92999999999995</v>
      </c>
    </row>
    <row r="46" spans="1:6" ht="12.75">
      <c r="A46" s="36"/>
      <c r="B46" s="36"/>
      <c r="C46" s="36"/>
      <c r="D46" s="36"/>
      <c r="E46" s="36"/>
      <c r="F46" s="36"/>
    </row>
    <row r="47" spans="1:6" ht="12.75">
      <c r="A47" s="36"/>
      <c r="B47" s="36"/>
      <c r="C47" s="36"/>
      <c r="D47" s="36"/>
      <c r="E47" s="36"/>
      <c r="F47" s="36"/>
    </row>
    <row r="48" spans="1:6" ht="12.75">
      <c r="A48" s="36"/>
      <c r="B48" s="36"/>
      <c r="C48" s="36"/>
      <c r="D48" s="36"/>
      <c r="E48" s="36"/>
      <c r="F48" s="36"/>
    </row>
    <row r="49" spans="1:6" ht="12.75">
      <c r="A49" s="36"/>
      <c r="B49" s="36"/>
      <c r="C49" s="36"/>
      <c r="D49" s="36"/>
      <c r="E49" s="36"/>
      <c r="F49" s="36"/>
    </row>
    <row r="50" spans="1:6" ht="12.75">
      <c r="A50" s="36"/>
      <c r="B50" s="36"/>
      <c r="C50" s="36"/>
      <c r="D50" s="36"/>
      <c r="E50" s="36"/>
      <c r="F50" s="36"/>
    </row>
    <row r="51" spans="1:6" ht="12.75">
      <c r="A51" s="36"/>
      <c r="B51" s="36"/>
      <c r="C51" s="36"/>
      <c r="D51" s="36"/>
      <c r="E51" s="36"/>
      <c r="F51" s="36"/>
    </row>
    <row r="52" spans="1:6" ht="12.75">
      <c r="A52" s="36"/>
      <c r="B52" s="36"/>
      <c r="C52" s="36"/>
      <c r="D52" s="36"/>
      <c r="E52" s="36"/>
      <c r="F52" s="36"/>
    </row>
    <row r="53" spans="1:6" ht="12.75">
      <c r="A53" s="38"/>
      <c r="B53" s="38"/>
      <c r="C53" s="38"/>
      <c r="D53" s="38"/>
      <c r="E53" s="38"/>
      <c r="F53" s="38"/>
    </row>
    <row r="54" spans="1:6" ht="12.75">
      <c r="A54" s="38"/>
      <c r="B54" s="38"/>
      <c r="C54" s="38"/>
      <c r="D54" s="38"/>
      <c r="E54" s="38"/>
      <c r="F54" s="38"/>
    </row>
    <row r="55" spans="1:6" ht="12.75">
      <c r="A55" s="38"/>
      <c r="B55" s="38"/>
      <c r="C55" s="38"/>
      <c r="D55" s="38"/>
      <c r="E55" s="38"/>
      <c r="F55" s="38"/>
    </row>
    <row r="56" spans="1:6" s="11" customFormat="1" ht="12.75">
      <c r="A56" s="34"/>
      <c r="B56" s="34"/>
      <c r="C56" s="34"/>
      <c r="D56" s="34"/>
      <c r="E56" s="34"/>
      <c r="F56" s="34"/>
    </row>
    <row r="57" spans="1:6" ht="12.75">
      <c r="A57" s="38"/>
      <c r="B57" s="38"/>
      <c r="C57" s="38"/>
      <c r="D57" s="38"/>
      <c r="E57" s="38"/>
      <c r="F57" s="38"/>
    </row>
    <row r="58" spans="1:6" ht="12.75">
      <c r="A58" s="38"/>
      <c r="B58" s="38"/>
      <c r="C58" s="38"/>
      <c r="D58" s="38"/>
      <c r="E58" s="38"/>
      <c r="F58" s="38"/>
    </row>
    <row r="59" spans="1:6" ht="12.75">
      <c r="A59" s="38"/>
      <c r="B59" s="38"/>
      <c r="C59" s="38"/>
      <c r="D59" s="38"/>
      <c r="E59" s="38"/>
      <c r="F59" s="38"/>
    </row>
    <row r="60" spans="1:6" ht="12.75">
      <c r="A60" s="38"/>
      <c r="B60" s="38"/>
      <c r="C60" s="38"/>
      <c r="D60" s="38"/>
      <c r="E60" s="38"/>
      <c r="F60" s="38"/>
    </row>
    <row r="61" spans="1:6" ht="12.75">
      <c r="A61" s="38"/>
      <c r="B61" s="38"/>
      <c r="C61" s="38"/>
      <c r="D61" s="38"/>
      <c r="E61" s="38"/>
      <c r="F61" s="38"/>
    </row>
    <row r="62" spans="1:6" ht="12.75">
      <c r="A62" s="38"/>
      <c r="B62" s="38"/>
      <c r="C62" s="38"/>
      <c r="D62" s="38"/>
      <c r="E62" s="38"/>
      <c r="F62" s="38"/>
    </row>
    <row r="63" spans="1:6" ht="12.75">
      <c r="A63" s="38"/>
      <c r="B63" s="38"/>
      <c r="C63" s="38"/>
      <c r="D63" s="38"/>
      <c r="E63" s="38"/>
      <c r="F63" s="38"/>
    </row>
    <row r="64" spans="1:6" ht="12.75">
      <c r="A64" s="38"/>
      <c r="B64" s="38"/>
      <c r="C64" s="38"/>
      <c r="D64" s="38"/>
      <c r="E64" s="38"/>
      <c r="F64" s="38"/>
    </row>
    <row r="65" spans="1:6" ht="12.75">
      <c r="A65" s="38"/>
      <c r="B65" s="38"/>
      <c r="C65" s="38"/>
      <c r="D65" s="38"/>
      <c r="E65" s="38"/>
      <c r="F65" s="38"/>
    </row>
    <row r="66" spans="1:6" ht="12.75">
      <c r="A66" s="38"/>
      <c r="B66" s="38"/>
      <c r="C66" s="38"/>
      <c r="D66" s="38"/>
      <c r="E66" s="38"/>
      <c r="F66" s="38"/>
    </row>
    <row r="67" spans="1:6" ht="12.75">
      <c r="A67" s="38"/>
      <c r="B67" s="38"/>
      <c r="C67" s="38"/>
      <c r="D67" s="38"/>
      <c r="E67" s="38"/>
      <c r="F67" s="38"/>
    </row>
    <row r="68" spans="1:6" ht="12.75">
      <c r="A68" s="38"/>
      <c r="B68" s="38"/>
      <c r="C68" s="38"/>
      <c r="D68" s="38"/>
      <c r="E68" s="38"/>
      <c r="F68" s="38"/>
    </row>
    <row r="69" spans="1:6" ht="12.75">
      <c r="A69" s="38"/>
      <c r="B69" s="38"/>
      <c r="C69" s="38"/>
      <c r="D69" s="38"/>
      <c r="E69" s="38"/>
      <c r="F69" s="38"/>
    </row>
    <row r="70" spans="1:6" ht="12.75">
      <c r="A70" s="38"/>
      <c r="B70" s="38"/>
      <c r="C70" s="38"/>
      <c r="D70" s="38"/>
      <c r="E70" s="38"/>
      <c r="F70" s="38"/>
    </row>
    <row r="71" spans="1:6" ht="12.75">
      <c r="A71" s="38"/>
      <c r="B71" s="38"/>
      <c r="C71" s="38"/>
      <c r="D71" s="38"/>
      <c r="E71" s="38"/>
      <c r="F71" s="38"/>
    </row>
    <row r="72" spans="1:6" ht="12.75">
      <c r="A72" s="38"/>
      <c r="B72" s="38"/>
      <c r="C72" s="38"/>
      <c r="D72" s="38"/>
      <c r="E72" s="38"/>
      <c r="F72" s="38"/>
    </row>
    <row r="73" spans="1:6" ht="12.75">
      <c r="A73" s="38"/>
      <c r="B73" s="38"/>
      <c r="C73" s="38"/>
      <c r="D73" s="38"/>
      <c r="E73" s="38"/>
      <c r="F73" s="38"/>
    </row>
    <row r="74" spans="1:6" ht="12.75">
      <c r="A74" s="38"/>
      <c r="B74" s="38"/>
      <c r="C74" s="38"/>
      <c r="D74" s="38"/>
      <c r="E74" s="38"/>
      <c r="F74" s="38"/>
    </row>
    <row r="75" spans="1:6" ht="12.75">
      <c r="A75" s="38"/>
      <c r="B75" s="38"/>
      <c r="C75" s="38"/>
      <c r="D75" s="38"/>
      <c r="E75" s="38"/>
      <c r="F75" s="38"/>
    </row>
    <row r="76" spans="1:6" ht="12.75">
      <c r="A76" s="38"/>
      <c r="B76" s="38"/>
      <c r="C76" s="38"/>
      <c r="D76" s="38"/>
      <c r="E76" s="38"/>
      <c r="F76" s="38"/>
    </row>
    <row r="77" spans="1:6" ht="12.75">
      <c r="A77" s="38"/>
      <c r="B77" s="38"/>
      <c r="C77" s="38"/>
      <c r="D77" s="38"/>
      <c r="E77" s="38"/>
      <c r="F77" s="38"/>
    </row>
    <row r="78" spans="1:6" ht="12.75">
      <c r="A78" s="38"/>
      <c r="B78" s="38"/>
      <c r="C78" s="38"/>
      <c r="D78" s="38"/>
      <c r="E78" s="38"/>
      <c r="F78" s="38"/>
    </row>
    <row r="79" spans="1:6" ht="12.75">
      <c r="A79" s="38"/>
      <c r="B79" s="38"/>
      <c r="C79" s="38"/>
      <c r="D79" s="38"/>
      <c r="E79" s="38"/>
      <c r="F79" s="38"/>
    </row>
    <row r="80" spans="1:6" ht="12.75">
      <c r="A80" s="38"/>
      <c r="B80" s="38"/>
      <c r="C80" s="38"/>
      <c r="D80" s="38"/>
      <c r="E80" s="38"/>
      <c r="F80" s="38"/>
    </row>
    <row r="81" spans="1:6" ht="12.75">
      <c r="A81" s="38"/>
      <c r="B81" s="38"/>
      <c r="C81" s="38"/>
      <c r="D81" s="38"/>
      <c r="E81" s="38"/>
      <c r="F81" s="38"/>
    </row>
    <row r="82" spans="1:6" ht="12.75">
      <c r="A82" s="38"/>
      <c r="B82" s="38"/>
      <c r="C82" s="38"/>
      <c r="D82" s="38"/>
      <c r="E82" s="38"/>
      <c r="F82" s="38"/>
    </row>
    <row r="83" spans="1:6" ht="12.75">
      <c r="A83" s="38"/>
      <c r="B83" s="38"/>
      <c r="C83" s="38"/>
      <c r="D83" s="38"/>
      <c r="E83" s="38"/>
      <c r="F83" s="38"/>
    </row>
    <row r="84" spans="1:6" ht="12.75">
      <c r="A84" s="38"/>
      <c r="B84" s="38"/>
      <c r="C84" s="38"/>
      <c r="D84" s="38"/>
      <c r="E84" s="38"/>
      <c r="F84" s="38"/>
    </row>
    <row r="85" spans="1:6" ht="12.75">
      <c r="A85" s="38"/>
      <c r="B85" s="38"/>
      <c r="C85" s="38"/>
      <c r="D85" s="38"/>
      <c r="E85" s="38"/>
      <c r="F85" s="38"/>
    </row>
    <row r="86" spans="1:6" ht="12.75">
      <c r="A86" s="38"/>
      <c r="B86" s="38"/>
      <c r="C86" s="38"/>
      <c r="D86" s="38"/>
      <c r="E86" s="38"/>
      <c r="F86" s="38"/>
    </row>
    <row r="87" spans="1:6" ht="12.75">
      <c r="A87" s="38"/>
      <c r="B87" s="38"/>
      <c r="C87" s="38"/>
      <c r="D87" s="38"/>
      <c r="E87" s="38"/>
      <c r="F87" s="38"/>
    </row>
    <row r="88" spans="1:6" ht="12.75">
      <c r="A88" s="38"/>
      <c r="B88" s="38"/>
      <c r="C88" s="38"/>
      <c r="D88" s="38"/>
      <c r="E88" s="38"/>
      <c r="F88" s="38"/>
    </row>
    <row r="89" spans="1:6" ht="12.75">
      <c r="A89" s="38"/>
      <c r="B89" s="38"/>
      <c r="C89" s="38"/>
      <c r="D89" s="38"/>
      <c r="E89" s="38"/>
      <c r="F89" s="38"/>
    </row>
    <row r="90" spans="1:6" ht="12.75">
      <c r="A90" s="38"/>
      <c r="B90" s="38"/>
      <c r="C90" s="38"/>
      <c r="D90" s="38"/>
      <c r="E90" s="38"/>
      <c r="F90" s="38"/>
    </row>
    <row r="91" spans="1:6" ht="12.75">
      <c r="A91" s="38"/>
      <c r="B91" s="38"/>
      <c r="C91" s="38"/>
      <c r="D91" s="38"/>
      <c r="E91" s="38"/>
      <c r="F91" s="38"/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8"/>
      <c r="B93" s="38"/>
      <c r="C93" s="38"/>
      <c r="D93" s="38"/>
      <c r="E93" s="38"/>
      <c r="F93" s="38"/>
    </row>
    <row r="94" spans="1:6" ht="12.75">
      <c r="A94" s="38"/>
      <c r="B94" s="38"/>
      <c r="C94" s="38"/>
      <c r="D94" s="38"/>
      <c r="E94" s="38"/>
      <c r="F94" s="38"/>
    </row>
    <row r="95" spans="1:6" ht="12.75">
      <c r="A95" s="38"/>
      <c r="B95" s="38"/>
      <c r="C95" s="38"/>
      <c r="D95" s="38"/>
      <c r="E95" s="38"/>
      <c r="F95" s="38"/>
    </row>
    <row r="96" spans="1:6" ht="12.75">
      <c r="A96" s="38"/>
      <c r="B96" s="38"/>
      <c r="C96" s="38"/>
      <c r="D96" s="38"/>
      <c r="E96" s="38"/>
      <c r="F96" s="38"/>
    </row>
    <row r="97" spans="1:6" ht="12.75">
      <c r="A97" s="38"/>
      <c r="B97" s="38"/>
      <c r="C97" s="38"/>
      <c r="D97" s="38"/>
      <c r="E97" s="38"/>
      <c r="F97" s="38"/>
    </row>
    <row r="98" spans="1:6" ht="12.75">
      <c r="A98" s="38"/>
      <c r="B98" s="38"/>
      <c r="C98" s="38"/>
      <c r="D98" s="38"/>
      <c r="E98" s="38"/>
      <c r="F98" s="38"/>
    </row>
    <row r="99" spans="1:6" ht="12.75">
      <c r="A99" s="38"/>
      <c r="B99" s="38"/>
      <c r="C99" s="38"/>
      <c r="D99" s="38"/>
      <c r="E99" s="38"/>
      <c r="F99" s="38"/>
    </row>
    <row r="100" spans="1:6" ht="12.75">
      <c r="A100" s="38"/>
      <c r="B100" s="38"/>
      <c r="C100" s="38"/>
      <c r="D100" s="38"/>
      <c r="E100" s="38"/>
      <c r="F100" s="38"/>
    </row>
    <row r="101" spans="1:6" ht="12.75">
      <c r="A101" s="38"/>
      <c r="B101" s="38"/>
      <c r="C101" s="38"/>
      <c r="D101" s="38"/>
      <c r="E101" s="38"/>
      <c r="F101" s="38"/>
    </row>
    <row r="102" spans="1:6" ht="12.75">
      <c r="A102" s="38"/>
      <c r="B102" s="38"/>
      <c r="C102" s="38"/>
      <c r="D102" s="38"/>
      <c r="E102" s="38"/>
      <c r="F102" s="38"/>
    </row>
    <row r="103" spans="1:6" ht="12.75">
      <c r="A103" s="38"/>
      <c r="B103" s="38"/>
      <c r="C103" s="38"/>
      <c r="D103" s="38"/>
      <c r="E103" s="38"/>
      <c r="F103" s="38"/>
    </row>
    <row r="104" spans="1:6" ht="12.75">
      <c r="A104" s="38"/>
      <c r="B104" s="38"/>
      <c r="C104" s="38"/>
      <c r="D104" s="38"/>
      <c r="E104" s="38"/>
      <c r="F104" s="38"/>
    </row>
    <row r="105" spans="1:6" ht="12.75">
      <c r="A105" s="38"/>
      <c r="B105" s="38"/>
      <c r="C105" s="38"/>
      <c r="D105" s="38"/>
      <c r="E105" s="38"/>
      <c r="F105" s="38"/>
    </row>
    <row r="106" spans="1:6" ht="12.75">
      <c r="A106" s="38"/>
      <c r="B106" s="38"/>
      <c r="C106" s="38"/>
      <c r="D106" s="38"/>
      <c r="E106" s="38"/>
      <c r="F106" s="38"/>
    </row>
    <row r="107" spans="1:6" ht="12.75">
      <c r="A107" s="38"/>
      <c r="B107" s="38"/>
      <c r="C107" s="38"/>
      <c r="D107" s="38"/>
      <c r="E107" s="38"/>
      <c r="F107" s="38"/>
    </row>
    <row r="108" spans="1:6" ht="12.75">
      <c r="A108" s="38"/>
      <c r="B108" s="38"/>
      <c r="C108" s="38"/>
      <c r="D108" s="38"/>
      <c r="E108" s="38"/>
      <c r="F108" s="38"/>
    </row>
    <row r="109" spans="1:6" ht="12.75">
      <c r="A109" s="38"/>
      <c r="B109" s="38"/>
      <c r="C109" s="38"/>
      <c r="D109" s="38"/>
      <c r="E109" s="38"/>
      <c r="F109" s="38"/>
    </row>
    <row r="110" spans="1:6" ht="12.75">
      <c r="A110" s="38"/>
      <c r="B110" s="38"/>
      <c r="C110" s="38"/>
      <c r="D110" s="38"/>
      <c r="E110" s="38"/>
      <c r="F110" s="38"/>
    </row>
    <row r="111" spans="1:6" ht="12.75">
      <c r="A111" s="38"/>
      <c r="B111" s="38"/>
      <c r="C111" s="38"/>
      <c r="D111" s="38"/>
      <c r="E111" s="38"/>
      <c r="F111" s="38"/>
    </row>
    <row r="112" spans="1:6" ht="12.75">
      <c r="A112" s="38"/>
      <c r="B112" s="38"/>
      <c r="C112" s="38"/>
      <c r="D112" s="38"/>
      <c r="E112" s="38"/>
      <c r="F112" s="38"/>
    </row>
    <row r="113" spans="1:6" ht="12.75">
      <c r="A113" s="38"/>
      <c r="B113" s="38"/>
      <c r="C113" s="38"/>
      <c r="D113" s="38"/>
      <c r="E113" s="38"/>
      <c r="F113" s="38"/>
    </row>
    <row r="114" spans="1:6" ht="12.75">
      <c r="A114" s="38"/>
      <c r="B114" s="38"/>
      <c r="C114" s="38"/>
      <c r="D114" s="38"/>
      <c r="E114" s="38"/>
      <c r="F114" s="38"/>
    </row>
    <row r="115" spans="1:6" ht="12.75">
      <c r="A115" s="38"/>
      <c r="B115" s="38"/>
      <c r="C115" s="38"/>
      <c r="D115" s="38"/>
      <c r="E115" s="38"/>
      <c r="F115" s="38"/>
    </row>
    <row r="116" spans="1:6" ht="12.75">
      <c r="A116" s="38"/>
      <c r="B116" s="38"/>
      <c r="C116" s="38"/>
      <c r="D116" s="38"/>
      <c r="E116" s="38"/>
      <c r="F116" s="38"/>
    </row>
    <row r="117" spans="1:6" ht="12.75">
      <c r="A117" s="38"/>
      <c r="B117" s="38"/>
      <c r="C117" s="38"/>
      <c r="D117" s="38"/>
      <c r="E117" s="38"/>
      <c r="F117" s="38"/>
    </row>
    <row r="118" spans="1:6" ht="12.75">
      <c r="A118" s="38"/>
      <c r="B118" s="38"/>
      <c r="C118" s="38"/>
      <c r="D118" s="38"/>
      <c r="E118" s="38"/>
      <c r="F118" s="38"/>
    </row>
    <row r="119" spans="1:6" ht="12.75">
      <c r="A119" s="38"/>
      <c r="B119" s="38"/>
      <c r="C119" s="38"/>
      <c r="D119" s="38"/>
      <c r="E119" s="38"/>
      <c r="F119" s="38"/>
    </row>
    <row r="120" spans="1:6" ht="12.75">
      <c r="A120" s="38"/>
      <c r="B120" s="38"/>
      <c r="C120" s="38"/>
      <c r="D120" s="38"/>
      <c r="E120" s="38"/>
      <c r="F120" s="38"/>
    </row>
    <row r="121" spans="1:6" ht="12.75">
      <c r="A121" s="38"/>
      <c r="B121" s="38"/>
      <c r="C121" s="38"/>
      <c r="D121" s="38"/>
      <c r="E121" s="38"/>
      <c r="F121" s="38"/>
    </row>
    <row r="122" spans="1:6" ht="12.75">
      <c r="A122" s="38"/>
      <c r="B122" s="38"/>
      <c r="C122" s="38"/>
      <c r="D122" s="38"/>
      <c r="E122" s="38"/>
      <c r="F122" s="38"/>
    </row>
    <row r="123" spans="1:6" ht="12.75">
      <c r="A123" s="38"/>
      <c r="B123" s="38"/>
      <c r="C123" s="38"/>
      <c r="D123" s="38"/>
      <c r="E123" s="38"/>
      <c r="F123" s="38"/>
    </row>
    <row r="124" spans="1:6" ht="12.75">
      <c r="A124" s="38"/>
      <c r="B124" s="38"/>
      <c r="C124" s="38"/>
      <c r="D124" s="38"/>
      <c r="E124" s="38"/>
      <c r="F124" s="38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1" customWidth="1"/>
    <col min="2" max="6" width="6.57421875" style="1" bestFit="1" customWidth="1"/>
    <col min="7" max="7" width="7.00390625" style="1" bestFit="1" customWidth="1"/>
    <col min="8" max="11" width="6.57421875" style="1" bestFit="1" customWidth="1"/>
    <col min="12" max="12" width="7.28125" style="1" bestFit="1" customWidth="1"/>
    <col min="13" max="16" width="6.57421875" style="1" bestFit="1" customWidth="1"/>
    <col min="17" max="17" width="6.8515625" style="0" bestFit="1" customWidth="1"/>
    <col min="18" max="18" width="6.57421875" style="1" customWidth="1"/>
    <col min="19" max="19" width="6.7109375" style="0" bestFit="1" customWidth="1"/>
    <col min="20" max="16384" width="11.421875" style="0" customWidth="1"/>
  </cols>
  <sheetData>
    <row r="1" spans="1:19" s="17" customFormat="1" ht="12.75">
      <c r="A1" s="17" t="s">
        <v>99</v>
      </c>
      <c r="B1" s="17" t="s">
        <v>100</v>
      </c>
      <c r="C1" s="17" t="s">
        <v>101</v>
      </c>
      <c r="D1" s="17" t="s">
        <v>102</v>
      </c>
      <c r="E1" s="17" t="s">
        <v>104</v>
      </c>
      <c r="F1" s="17" t="s">
        <v>107</v>
      </c>
      <c r="G1" s="17" t="s">
        <v>103</v>
      </c>
      <c r="H1" s="17" t="s">
        <v>105</v>
      </c>
      <c r="I1" s="17" t="s">
        <v>106</v>
      </c>
      <c r="J1" s="17" t="s">
        <v>108</v>
      </c>
      <c r="K1" s="17" t="s">
        <v>109</v>
      </c>
      <c r="L1" s="17" t="s">
        <v>111</v>
      </c>
      <c r="M1" s="17" t="s">
        <v>110</v>
      </c>
      <c r="N1" s="17" t="s">
        <v>133</v>
      </c>
      <c r="O1" s="17" t="s">
        <v>126</v>
      </c>
      <c r="P1" s="17" t="s">
        <v>122</v>
      </c>
      <c r="Q1" s="17" t="s">
        <v>134</v>
      </c>
      <c r="R1" s="17" t="s">
        <v>136</v>
      </c>
      <c r="S1" s="17" t="s">
        <v>135</v>
      </c>
    </row>
    <row r="3" spans="1:18" ht="12.75">
      <c r="A3" s="45">
        <v>100.384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36"/>
    </row>
    <row r="4" spans="1:18" ht="12.75">
      <c r="A4" s="36">
        <v>99.907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R4" s="36"/>
    </row>
    <row r="5" spans="1:18" ht="12.75">
      <c r="A5" s="36">
        <v>99.815</v>
      </c>
      <c r="B5" s="36"/>
      <c r="C5" s="45">
        <v>98.345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R5" s="36"/>
    </row>
    <row r="6" spans="1:18" ht="12.75">
      <c r="A6" s="36">
        <v>99.019</v>
      </c>
      <c r="B6" s="36"/>
      <c r="C6" s="36">
        <v>98.266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R6" s="36"/>
    </row>
    <row r="7" spans="1:18" ht="12.75">
      <c r="A7" s="37">
        <v>98.273</v>
      </c>
      <c r="B7" s="36">
        <v>97.746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R7" s="36"/>
    </row>
    <row r="8" spans="1:18" ht="12.75">
      <c r="A8" s="36">
        <v>97.984</v>
      </c>
      <c r="B8" s="45">
        <v>97.46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36"/>
    </row>
    <row r="9" spans="1:18" ht="12.75">
      <c r="A9" s="36">
        <v>97.969</v>
      </c>
      <c r="B9" s="45">
        <v>97.209</v>
      </c>
      <c r="C9" s="45">
        <v>96.571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R9" s="36"/>
    </row>
    <row r="10" spans="2:18" ht="12.75">
      <c r="B10" s="37">
        <v>96</v>
      </c>
      <c r="C10" s="36">
        <v>96.502</v>
      </c>
      <c r="D10" s="45">
        <v>96.261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R10" s="36"/>
    </row>
    <row r="11" spans="1:18" ht="12.75">
      <c r="A11" s="36"/>
      <c r="B11" s="36">
        <v>95.737</v>
      </c>
      <c r="C11" s="45">
        <v>95.86</v>
      </c>
      <c r="D11" s="37">
        <v>95.909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R11" s="36"/>
    </row>
    <row r="12" spans="1:18" ht="12.75">
      <c r="A12" s="36"/>
      <c r="B12" s="36">
        <v>95.382</v>
      </c>
      <c r="C12" s="36"/>
      <c r="D12" s="45">
        <v>93.92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R12" s="36"/>
    </row>
    <row r="13" spans="1:18" ht="12.75">
      <c r="A13" s="36"/>
      <c r="B13" s="45">
        <v>94.671</v>
      </c>
      <c r="C13" s="36"/>
      <c r="D13" s="45">
        <v>93.623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R13" s="36"/>
    </row>
    <row r="14" spans="1:18" ht="12.75">
      <c r="A14" s="36"/>
      <c r="C14" s="37">
        <v>94.939</v>
      </c>
      <c r="D14" s="36">
        <v>93.39</v>
      </c>
      <c r="E14" s="36"/>
      <c r="F14" s="37">
        <v>93.405</v>
      </c>
      <c r="G14" s="36">
        <v>93.135</v>
      </c>
      <c r="H14" s="36"/>
      <c r="I14" s="36"/>
      <c r="J14" s="36"/>
      <c r="K14" s="36"/>
      <c r="L14" s="36"/>
      <c r="M14" s="36"/>
      <c r="N14" s="36"/>
      <c r="O14" s="36"/>
      <c r="P14" s="36"/>
      <c r="R14" s="36"/>
    </row>
    <row r="15" spans="1:18" ht="12.75">
      <c r="A15" s="36"/>
      <c r="C15" s="36">
        <v>92.93</v>
      </c>
      <c r="D15" s="45">
        <v>92.613</v>
      </c>
      <c r="E15" s="36"/>
      <c r="F15" s="36"/>
      <c r="G15" s="36"/>
      <c r="H15" s="36"/>
      <c r="I15" s="36"/>
      <c r="J15" s="37">
        <v>92.509</v>
      </c>
      <c r="K15" s="36"/>
      <c r="L15" s="36"/>
      <c r="M15" s="36"/>
      <c r="N15" s="36"/>
      <c r="O15" s="36"/>
      <c r="P15" s="36"/>
      <c r="R15" s="36"/>
    </row>
    <row r="16" spans="1:18" ht="12.75">
      <c r="A16" s="36"/>
      <c r="B16" s="36"/>
      <c r="C16" s="36"/>
      <c r="D16" s="36"/>
      <c r="E16" s="36">
        <v>91.385</v>
      </c>
      <c r="F16" s="45">
        <v>91.583</v>
      </c>
      <c r="G16" s="36"/>
      <c r="H16" s="45">
        <v>91.598</v>
      </c>
      <c r="I16" s="36"/>
      <c r="J16" s="36"/>
      <c r="K16" s="36"/>
      <c r="L16" s="36"/>
      <c r="M16" s="36"/>
      <c r="N16" s="36"/>
      <c r="O16" s="36"/>
      <c r="P16" s="36"/>
      <c r="R16" s="36"/>
    </row>
    <row r="17" spans="1:18" ht="12.75">
      <c r="A17" s="36"/>
      <c r="B17" s="36"/>
      <c r="C17" s="36"/>
      <c r="D17" s="36">
        <v>90.888</v>
      </c>
      <c r="E17" s="45">
        <v>90.38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R17" s="36"/>
    </row>
    <row r="18" spans="1:18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R18" s="36"/>
    </row>
    <row r="19" spans="1:18" ht="12.75">
      <c r="A19" s="36"/>
      <c r="B19" s="36"/>
      <c r="D19" s="36"/>
      <c r="E19" s="36"/>
      <c r="F19" s="36"/>
      <c r="G19" s="36"/>
      <c r="H19" s="45">
        <v>89.79</v>
      </c>
      <c r="I19" s="37">
        <v>89.608</v>
      </c>
      <c r="J19" s="36"/>
      <c r="K19" s="36"/>
      <c r="L19" s="36"/>
      <c r="M19" s="36"/>
      <c r="N19" s="36"/>
      <c r="O19" s="36"/>
      <c r="P19" s="36"/>
      <c r="R19" s="36"/>
    </row>
    <row r="20" spans="1:18" ht="12.75">
      <c r="A20" s="36"/>
      <c r="B20" s="36"/>
      <c r="C20" s="36"/>
      <c r="D20" s="36"/>
      <c r="E20" s="36"/>
      <c r="F20" s="36"/>
      <c r="G20" s="36"/>
      <c r="H20" s="45">
        <v>89.525</v>
      </c>
      <c r="I20" s="36"/>
      <c r="J20" s="36"/>
      <c r="K20" s="36"/>
      <c r="L20" s="36"/>
      <c r="M20" s="36"/>
      <c r="N20" s="36"/>
      <c r="O20" s="36"/>
      <c r="P20" s="36"/>
      <c r="R20" s="36"/>
    </row>
    <row r="21" spans="1:18" ht="12.75">
      <c r="A21" s="36"/>
      <c r="B21" s="36"/>
      <c r="C21" s="36"/>
      <c r="D21" s="36"/>
      <c r="E21" s="36">
        <v>88.677</v>
      </c>
      <c r="F21" s="45">
        <v>88.705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R21" s="36"/>
    </row>
    <row r="22" spans="1:18" ht="12.75">
      <c r="A22" s="36"/>
      <c r="B22" s="36"/>
      <c r="C22" s="36"/>
      <c r="E22" s="36"/>
      <c r="F22" s="36"/>
      <c r="G22" s="36"/>
      <c r="H22" s="36"/>
      <c r="I22" s="36">
        <v>87.217</v>
      </c>
      <c r="J22" s="36"/>
      <c r="K22" s="36"/>
      <c r="L22" s="36"/>
      <c r="M22" s="36"/>
      <c r="N22" s="36"/>
      <c r="O22" s="36"/>
      <c r="P22" s="36"/>
      <c r="R22" s="36"/>
    </row>
    <row r="23" spans="1:18" ht="12.75">
      <c r="A23" s="36"/>
      <c r="B23" s="36"/>
      <c r="C23" s="36"/>
      <c r="D23" s="36"/>
      <c r="E23" s="36"/>
      <c r="F23" s="45">
        <v>86.841</v>
      </c>
      <c r="G23" s="36">
        <v>86.758</v>
      </c>
      <c r="H23" s="36"/>
      <c r="I23" s="36"/>
      <c r="J23" s="36"/>
      <c r="K23" s="36"/>
      <c r="L23" s="36"/>
      <c r="M23" s="36"/>
      <c r="N23" s="36"/>
      <c r="O23" s="36"/>
      <c r="P23" s="36"/>
      <c r="R23" s="36"/>
    </row>
    <row r="24" spans="1:18" ht="12.75">
      <c r="A24" s="36"/>
      <c r="B24" s="36"/>
      <c r="C24" s="36"/>
      <c r="E24" s="36"/>
      <c r="F24" s="45">
        <v>86.308</v>
      </c>
      <c r="G24" s="36">
        <v>86.61</v>
      </c>
      <c r="H24" s="36"/>
      <c r="I24" s="36"/>
      <c r="J24" s="36"/>
      <c r="K24" s="36"/>
      <c r="L24" s="36"/>
      <c r="M24" s="36"/>
      <c r="N24" s="36"/>
      <c r="O24" s="36"/>
      <c r="P24" s="36"/>
      <c r="R24" s="36"/>
    </row>
    <row r="25" spans="1:18" ht="12.75">
      <c r="A25" s="36"/>
      <c r="B25" s="36"/>
      <c r="C25" s="36"/>
      <c r="D25" s="36"/>
      <c r="E25" s="37">
        <v>85.167</v>
      </c>
      <c r="F25" s="36"/>
      <c r="G25" s="36">
        <v>85.455</v>
      </c>
      <c r="H25" s="45">
        <v>85.956</v>
      </c>
      <c r="I25" s="45">
        <v>85.36</v>
      </c>
      <c r="J25" s="36"/>
      <c r="K25" s="36"/>
      <c r="L25" s="36"/>
      <c r="M25" s="36"/>
      <c r="N25" s="37">
        <v>85.905</v>
      </c>
      <c r="O25" s="36"/>
      <c r="P25" s="36"/>
      <c r="R25" s="36"/>
    </row>
    <row r="26" spans="1:18" ht="12.75">
      <c r="A26" s="36"/>
      <c r="B26" s="36"/>
      <c r="C26" s="36"/>
      <c r="D26" s="36"/>
      <c r="E26" s="36">
        <v>84.696</v>
      </c>
      <c r="F26" s="36"/>
      <c r="G26" s="36">
        <v>84.529</v>
      </c>
      <c r="H26" s="37">
        <v>84.64</v>
      </c>
      <c r="I26" s="36"/>
      <c r="J26" s="36"/>
      <c r="K26" s="36"/>
      <c r="L26" s="36"/>
      <c r="M26" s="36"/>
      <c r="N26" s="36"/>
      <c r="O26" s="36"/>
      <c r="P26" s="36"/>
      <c r="R26" s="36"/>
    </row>
    <row r="27" spans="1:18" ht="12.75">
      <c r="A27" s="36"/>
      <c r="B27" s="36"/>
      <c r="C27" s="36"/>
      <c r="D27" s="36"/>
      <c r="E27" s="36">
        <v>84.146</v>
      </c>
      <c r="F27" s="36"/>
      <c r="G27" s="36">
        <v>83.609</v>
      </c>
      <c r="H27" s="36"/>
      <c r="I27" s="45">
        <v>83.787</v>
      </c>
      <c r="J27" s="36">
        <v>83.916</v>
      </c>
      <c r="K27" s="45">
        <v>83.301</v>
      </c>
      <c r="L27" s="36"/>
      <c r="M27" s="36"/>
      <c r="N27" s="36"/>
      <c r="O27" s="36"/>
      <c r="P27" s="36"/>
      <c r="R27" s="36"/>
    </row>
    <row r="28" spans="1:18" ht="12.75">
      <c r="A28" s="36"/>
      <c r="B28" s="36"/>
      <c r="C28" s="36"/>
      <c r="D28" s="36"/>
      <c r="E28" s="36"/>
      <c r="F28" s="36"/>
      <c r="G28" s="36">
        <v>83.437</v>
      </c>
      <c r="H28" s="36"/>
      <c r="I28" s="36"/>
      <c r="J28" s="45">
        <v>83.464</v>
      </c>
      <c r="K28" s="36"/>
      <c r="L28" s="36"/>
      <c r="M28" s="36"/>
      <c r="N28" s="36"/>
      <c r="O28" s="36"/>
      <c r="P28" s="36"/>
      <c r="R28" s="36"/>
    </row>
    <row r="29" spans="1:18" ht="12.75">
      <c r="A29" s="36"/>
      <c r="B29" s="36"/>
      <c r="C29" s="36"/>
      <c r="D29" s="36"/>
      <c r="F29" s="36"/>
      <c r="G29" s="36"/>
      <c r="H29" s="36"/>
      <c r="I29" s="45">
        <v>82.416</v>
      </c>
      <c r="J29" s="36"/>
      <c r="K29" s="36"/>
      <c r="L29" s="45">
        <v>82.697</v>
      </c>
      <c r="M29" s="36"/>
      <c r="N29" s="36"/>
      <c r="O29" s="36"/>
      <c r="P29" s="36"/>
      <c r="R29" s="36"/>
    </row>
    <row r="30" spans="1:18" ht="12.75">
      <c r="A30" s="36"/>
      <c r="B30" s="36"/>
      <c r="C30" s="36"/>
      <c r="D30" s="36"/>
      <c r="E30" s="45">
        <v>82.356</v>
      </c>
      <c r="F30" s="36"/>
      <c r="G30" s="36"/>
      <c r="H30" s="36"/>
      <c r="I30" s="36"/>
      <c r="J30" s="36"/>
      <c r="K30" s="45">
        <v>81.569</v>
      </c>
      <c r="L30" s="36"/>
      <c r="M30" s="36"/>
      <c r="O30" s="36"/>
      <c r="P30" s="36"/>
      <c r="R30" s="36"/>
    </row>
    <row r="31" spans="1:13" ht="12.75">
      <c r="A31" s="36"/>
      <c r="B31" s="36"/>
      <c r="C31" s="36"/>
      <c r="D31" s="36"/>
      <c r="F31" s="45">
        <v>80.661</v>
      </c>
      <c r="H31" s="36"/>
      <c r="I31" s="36"/>
      <c r="K31" s="45">
        <v>80.508</v>
      </c>
      <c r="L31" s="36"/>
      <c r="M31" s="45">
        <v>80.621</v>
      </c>
    </row>
    <row r="32" spans="1:18" ht="12.75">
      <c r="A32" s="36"/>
      <c r="B32" s="36"/>
      <c r="C32" s="36"/>
      <c r="D32" s="36"/>
      <c r="F32" s="36"/>
      <c r="G32" s="36"/>
      <c r="H32" s="36">
        <v>80.35</v>
      </c>
      <c r="I32" s="36"/>
      <c r="J32" s="36"/>
      <c r="K32" s="36">
        <v>80.255</v>
      </c>
      <c r="L32" s="36"/>
      <c r="M32" s="36"/>
      <c r="N32" s="36"/>
      <c r="O32" s="36"/>
      <c r="P32" s="36"/>
      <c r="R32" s="36"/>
    </row>
    <row r="33" spans="1:18" ht="12.75">
      <c r="A33" s="36"/>
      <c r="B33" s="36"/>
      <c r="C33" s="36"/>
      <c r="D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R33" s="36"/>
    </row>
    <row r="34" spans="1:18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R34" s="36"/>
    </row>
    <row r="35" spans="1:18" ht="12.75">
      <c r="A35" s="36"/>
      <c r="B35" s="36"/>
      <c r="C35" s="36"/>
      <c r="D35" s="36"/>
      <c r="E35" s="36"/>
      <c r="F35" s="45">
        <v>79.065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R35" s="36"/>
    </row>
    <row r="36" spans="1:18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R36" s="36"/>
    </row>
    <row r="37" spans="1:18" ht="12.75">
      <c r="A37" s="36"/>
      <c r="B37" s="36"/>
      <c r="C37" s="36"/>
      <c r="D37" s="36"/>
      <c r="E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R37" s="36"/>
    </row>
    <row r="38" spans="1:18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R38" s="36"/>
    </row>
    <row r="39" spans="1:18" ht="12.75">
      <c r="A39" s="36"/>
      <c r="B39" s="36"/>
      <c r="C39" s="36"/>
      <c r="D39" s="36"/>
      <c r="E39" s="36"/>
      <c r="F39" s="36"/>
      <c r="G39" s="36"/>
      <c r="H39" s="45">
        <v>77.271</v>
      </c>
      <c r="I39" s="45">
        <v>77.129</v>
      </c>
      <c r="J39" s="36"/>
      <c r="K39" s="36"/>
      <c r="L39" s="45">
        <v>77.99</v>
      </c>
      <c r="M39" s="36"/>
      <c r="N39" s="36"/>
      <c r="O39" s="36"/>
      <c r="P39" s="36"/>
      <c r="R39" s="36"/>
    </row>
    <row r="40" spans="1:18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>
        <v>77.937</v>
      </c>
      <c r="M40" s="36"/>
      <c r="N40" s="36"/>
      <c r="O40" s="36"/>
      <c r="P40" s="36"/>
      <c r="Q40" s="45">
        <v>77.777</v>
      </c>
      <c r="R40" s="36"/>
    </row>
    <row r="41" spans="1:18" ht="12.75">
      <c r="A41" s="36"/>
      <c r="B41" s="36"/>
      <c r="C41" s="36"/>
      <c r="D41" s="36"/>
      <c r="E41" s="36"/>
      <c r="F41" s="36"/>
      <c r="G41" s="36"/>
      <c r="H41" s="36"/>
      <c r="I41" s="45">
        <v>75.576</v>
      </c>
      <c r="J41" s="36"/>
      <c r="K41" s="36"/>
      <c r="L41" s="36"/>
      <c r="M41" s="36"/>
      <c r="N41" s="36"/>
      <c r="O41" s="36"/>
      <c r="P41" s="36"/>
      <c r="R41" s="36"/>
    </row>
    <row r="42" spans="1:18" ht="12.75">
      <c r="A42" s="36"/>
      <c r="B42" s="36"/>
      <c r="C42" s="36"/>
      <c r="D42" s="36"/>
      <c r="E42" s="36"/>
      <c r="G42" s="36"/>
      <c r="H42" s="36"/>
      <c r="I42" s="36"/>
      <c r="J42" s="36">
        <v>74.034</v>
      </c>
      <c r="K42" s="36"/>
      <c r="L42" s="36"/>
      <c r="M42" s="45">
        <v>74.77</v>
      </c>
      <c r="N42" s="45">
        <v>73.566</v>
      </c>
      <c r="O42" s="36"/>
      <c r="P42" s="36"/>
      <c r="R42" s="36"/>
    </row>
    <row r="43" spans="1:18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45">
        <v>72.186</v>
      </c>
      <c r="L43" s="36"/>
      <c r="M43" s="36"/>
      <c r="N43" s="36"/>
      <c r="O43" s="36"/>
      <c r="P43" s="36"/>
      <c r="R43" s="36"/>
    </row>
    <row r="44" spans="1:18" ht="12.75">
      <c r="A44" s="36"/>
      <c r="B44" s="36"/>
      <c r="C44" s="36"/>
      <c r="D44" s="36"/>
      <c r="E44" s="36"/>
      <c r="F44" s="36"/>
      <c r="G44" s="36"/>
      <c r="H44" s="36"/>
      <c r="I44" s="36"/>
      <c r="J44" s="36">
        <v>71.349</v>
      </c>
      <c r="K44" s="45">
        <v>71.968</v>
      </c>
      <c r="L44" s="36"/>
      <c r="M44" s="36"/>
      <c r="N44" s="36"/>
      <c r="O44" s="36"/>
      <c r="P44" s="36"/>
      <c r="R44" s="36"/>
    </row>
    <row r="45" spans="1:18" ht="12.75">
      <c r="A45" s="36"/>
      <c r="B45" s="36"/>
      <c r="C45" s="36"/>
      <c r="D45" s="36"/>
      <c r="E45" s="36"/>
      <c r="G45" s="36"/>
      <c r="H45" s="36"/>
      <c r="J45" s="36"/>
      <c r="K45" s="37">
        <v>70.767</v>
      </c>
      <c r="L45" s="36"/>
      <c r="M45" s="36"/>
      <c r="N45" s="36"/>
      <c r="O45" s="36"/>
      <c r="P45" s="36"/>
      <c r="R45" s="36"/>
    </row>
    <row r="46" spans="1:18" ht="12.75">
      <c r="A46" s="36"/>
      <c r="B46" s="36"/>
      <c r="C46" s="36"/>
      <c r="D46" s="36"/>
      <c r="E46" s="36"/>
      <c r="F46" s="36"/>
      <c r="G46" s="36"/>
      <c r="H46" s="36"/>
      <c r="J46" s="36"/>
      <c r="K46" s="36"/>
      <c r="L46" s="36"/>
      <c r="M46" s="36"/>
      <c r="N46" s="36"/>
      <c r="O46" s="36">
        <v>69.539</v>
      </c>
      <c r="P46" s="36"/>
      <c r="R46" s="36"/>
    </row>
    <row r="47" spans="1:18" ht="12.75">
      <c r="A47" s="36"/>
      <c r="B47" s="36"/>
      <c r="C47" s="36"/>
      <c r="D47" s="36"/>
      <c r="E47" s="36"/>
      <c r="F47" s="36"/>
      <c r="G47" s="36"/>
      <c r="H47" s="36"/>
      <c r="I47" s="36"/>
      <c r="J47" s="45">
        <v>68.08</v>
      </c>
      <c r="K47" s="36"/>
      <c r="L47" s="36">
        <v>68.247</v>
      </c>
      <c r="M47" s="36"/>
      <c r="N47" s="36"/>
      <c r="O47" s="36"/>
      <c r="P47" s="36"/>
      <c r="R47" s="36"/>
    </row>
    <row r="48" spans="1:18" ht="12.75">
      <c r="A48" s="36"/>
      <c r="B48" s="36"/>
      <c r="C48" s="36"/>
      <c r="D48" s="36"/>
      <c r="E48" s="36"/>
      <c r="F48" s="36"/>
      <c r="G48" s="36"/>
      <c r="H48" s="36"/>
      <c r="I48" s="36"/>
      <c r="J48" s="36">
        <v>67.265</v>
      </c>
      <c r="L48" s="36"/>
      <c r="M48" s="36"/>
      <c r="N48" s="36"/>
      <c r="O48" s="36"/>
      <c r="P48" s="36"/>
      <c r="R48" s="36"/>
    </row>
    <row r="49" spans="1:18" ht="12.75">
      <c r="A49" s="36"/>
      <c r="B49" s="36"/>
      <c r="C49" s="36"/>
      <c r="D49" s="36"/>
      <c r="E49" s="36"/>
      <c r="F49" s="36"/>
      <c r="G49" s="36"/>
      <c r="H49" s="36"/>
      <c r="I49" s="36"/>
      <c r="K49" s="36"/>
      <c r="L49" s="36">
        <v>66.169</v>
      </c>
      <c r="M49" s="45">
        <v>66.42</v>
      </c>
      <c r="O49" s="36"/>
      <c r="P49" s="36"/>
      <c r="R49" s="36"/>
    </row>
    <row r="50" spans="1:18" ht="12.75">
      <c r="A50" s="36"/>
      <c r="B50" s="36"/>
      <c r="C50" s="36"/>
      <c r="D50" s="36"/>
      <c r="E50" s="36"/>
      <c r="F50" s="36"/>
      <c r="G50" s="36"/>
      <c r="I50" s="36"/>
      <c r="J50" s="36"/>
      <c r="K50" s="36"/>
      <c r="L50" s="36">
        <v>65.964</v>
      </c>
      <c r="M50" s="45">
        <v>65.407</v>
      </c>
      <c r="N50" s="45">
        <v>64.934</v>
      </c>
      <c r="O50" s="36"/>
      <c r="P50" s="36"/>
      <c r="R50" s="36"/>
    </row>
    <row r="51" spans="1:18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>
        <v>63.376</v>
      </c>
      <c r="P51" s="36"/>
      <c r="R51" s="36"/>
    </row>
    <row r="52" spans="1:18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>
        <v>62.949</v>
      </c>
      <c r="M52" s="36"/>
      <c r="N52" s="36"/>
      <c r="O52" s="36"/>
      <c r="P52" s="36"/>
      <c r="R52" s="36"/>
    </row>
    <row r="53" spans="1:18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>
        <v>61.726</v>
      </c>
      <c r="Q53" s="36">
        <v>53.663</v>
      </c>
      <c r="R53" s="36"/>
    </row>
    <row r="54" spans="1:19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M54" s="36"/>
      <c r="N54" s="36"/>
      <c r="O54" s="36"/>
      <c r="P54" s="36">
        <v>60.238</v>
      </c>
      <c r="Q54" s="36">
        <v>53.367</v>
      </c>
      <c r="R54" s="37">
        <v>53.5</v>
      </c>
      <c r="S54" s="45">
        <v>46.763</v>
      </c>
    </row>
    <row r="55" spans="1:18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>
        <v>47.899</v>
      </c>
      <c r="Q55" s="36">
        <v>49.929</v>
      </c>
      <c r="R55" s="36">
        <v>45.462</v>
      </c>
    </row>
    <row r="56" spans="1:19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>
        <v>51.633</v>
      </c>
      <c r="N56" s="45">
        <v>52.185</v>
      </c>
      <c r="O56" s="36">
        <v>55.252</v>
      </c>
      <c r="P56" s="36">
        <v>42.351</v>
      </c>
      <c r="Q56" s="36">
        <v>44.829</v>
      </c>
      <c r="R56" s="36">
        <v>39.067</v>
      </c>
      <c r="S56" s="45">
        <v>19.987</v>
      </c>
    </row>
    <row r="57" spans="1:19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>
        <v>43.31</v>
      </c>
      <c r="N57" s="45">
        <v>49.101</v>
      </c>
      <c r="O57" s="36">
        <v>50.254</v>
      </c>
      <c r="P57" s="36">
        <v>39.823</v>
      </c>
      <c r="R57" s="36">
        <v>35.563</v>
      </c>
      <c r="S57" s="37">
        <v>12.764</v>
      </c>
    </row>
    <row r="58" spans="1:19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>
        <v>41.631</v>
      </c>
      <c r="N58" s="45">
        <v>44.871</v>
      </c>
      <c r="O58" s="36">
        <v>48.039</v>
      </c>
      <c r="P58" s="36">
        <v>34.136</v>
      </c>
      <c r="R58" s="36">
        <v>30.984</v>
      </c>
      <c r="S58" s="36">
        <v>10.802</v>
      </c>
    </row>
    <row r="59" spans="1:19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N59" s="36"/>
      <c r="O59" s="36">
        <v>46.411</v>
      </c>
      <c r="P59" s="36">
        <v>27.86</v>
      </c>
      <c r="Q59" s="1">
        <v>7.37</v>
      </c>
      <c r="R59" s="36">
        <v>27.923</v>
      </c>
      <c r="S59" s="36">
        <v>6</v>
      </c>
    </row>
    <row r="60" spans="14:19" ht="12.75">
      <c r="N60" s="36">
        <v>18.978</v>
      </c>
      <c r="O60" s="36">
        <v>35.69</v>
      </c>
      <c r="Q60" s="37">
        <v>7.25</v>
      </c>
      <c r="R60" s="1">
        <v>21.225</v>
      </c>
      <c r="S60" s="36">
        <v>5.985</v>
      </c>
    </row>
    <row r="61" ht="12.75">
      <c r="S61" s="36">
        <v>4.101</v>
      </c>
    </row>
    <row r="62" spans="1:19" s="11" customFormat="1" ht="12.75">
      <c r="A62" s="26">
        <f aca="true" t="shared" si="0" ref="A62:L62">SUM(A3:A60)</f>
        <v>693.3510000000001</v>
      </c>
      <c r="B62" s="26">
        <f t="shared" si="0"/>
        <v>674.2049999999999</v>
      </c>
      <c r="C62" s="26">
        <f t="shared" si="0"/>
        <v>673.413</v>
      </c>
      <c r="D62" s="26">
        <f t="shared" si="0"/>
        <v>656.604</v>
      </c>
      <c r="E62" s="26">
        <f t="shared" si="0"/>
        <v>606.807</v>
      </c>
      <c r="F62" s="26">
        <f t="shared" si="0"/>
        <v>606.568</v>
      </c>
      <c r="G62" s="26">
        <f t="shared" si="0"/>
        <v>603.533</v>
      </c>
      <c r="H62" s="26">
        <f t="shared" si="0"/>
        <v>599.13</v>
      </c>
      <c r="I62" s="26">
        <f t="shared" si="0"/>
        <v>581.093</v>
      </c>
      <c r="J62" s="26">
        <f t="shared" si="0"/>
        <v>540.617</v>
      </c>
      <c r="K62" s="26">
        <f t="shared" si="0"/>
        <v>540.554</v>
      </c>
      <c r="L62" s="26">
        <f t="shared" si="0"/>
        <v>501.95300000000003</v>
      </c>
      <c r="M62" s="26">
        <f>SUM(M3:M58)</f>
        <v>423.7919999999999</v>
      </c>
      <c r="N62" s="26">
        <f aca="true" t="shared" si="1" ref="N62:S62">SUM(N3:N61)</f>
        <v>389.54</v>
      </c>
      <c r="O62" s="26">
        <f t="shared" si="1"/>
        <v>368.561</v>
      </c>
      <c r="P62" s="26">
        <f t="shared" si="1"/>
        <v>314.033</v>
      </c>
      <c r="Q62" s="26">
        <f t="shared" si="1"/>
        <v>294.185</v>
      </c>
      <c r="R62" s="26">
        <f t="shared" si="1"/>
        <v>253.724</v>
      </c>
      <c r="S62" s="26">
        <f t="shared" si="1"/>
        <v>106.402</v>
      </c>
    </row>
  </sheetData>
  <printOptions gridLines="1"/>
  <pageMargins left="0" right="0" top="0.3937007874015748" bottom="0.1968503937007874" header="0.1968503937007874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8" sqref="C8"/>
    </sheetView>
  </sheetViews>
  <sheetFormatPr defaultColWidth="9.140625" defaultRowHeight="12.75"/>
  <cols>
    <col min="1" max="16384" width="11.421875" style="0" customWidth="1"/>
  </cols>
  <sheetData>
    <row r="1" ht="12.75">
      <c r="A1" s="1" t="s">
        <v>24</v>
      </c>
    </row>
    <row r="2" spans="1:3" ht="12.75">
      <c r="A2" s="1" t="s">
        <v>25</v>
      </c>
      <c r="B2" s="5"/>
      <c r="C2" s="5">
        <v>101</v>
      </c>
    </row>
    <row r="3" spans="1:3" ht="12.75">
      <c r="A3" s="1" t="s">
        <v>26</v>
      </c>
      <c r="B3" s="5"/>
      <c r="C3" s="5"/>
    </row>
    <row r="4" spans="2:3" ht="12.75">
      <c r="B4" s="11"/>
      <c r="C4" s="11"/>
    </row>
    <row r="5" spans="2:3" ht="12.75">
      <c r="B5" s="5"/>
      <c r="C5" s="5"/>
    </row>
    <row r="6" spans="2:3" ht="12.75">
      <c r="B6" s="5"/>
      <c r="C6" s="5"/>
    </row>
    <row r="7" spans="2:3" ht="12.75">
      <c r="B7" s="5" t="s">
        <v>27</v>
      </c>
      <c r="C7" s="12">
        <v>2100</v>
      </c>
    </row>
    <row r="8" spans="2:3" ht="12.75">
      <c r="B8" s="5" t="s">
        <v>28</v>
      </c>
      <c r="C8" s="13">
        <v>33</v>
      </c>
    </row>
    <row r="9" spans="2:3" ht="12.75">
      <c r="B9" s="14" t="s">
        <v>29</v>
      </c>
      <c r="C9" s="5">
        <f>C7/C8</f>
        <v>63.63636363636363</v>
      </c>
    </row>
    <row r="10" spans="2:3" ht="12.75">
      <c r="B10" s="5"/>
      <c r="C10" s="5"/>
    </row>
    <row r="11" spans="2:3" ht="12.75">
      <c r="B11" s="15" t="s">
        <v>30</v>
      </c>
      <c r="C11" s="11">
        <f>C2-C9</f>
        <v>37.36363636363637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LEHAIRE</dc:creator>
  <cp:keywords/>
  <dc:description/>
  <cp:lastModifiedBy>Didier Vermeere</cp:lastModifiedBy>
  <cp:lastPrinted>2007-11-04T17:31:21Z</cp:lastPrinted>
  <dcterms:created xsi:type="dcterms:W3CDTF">2007-02-15T08:52:20Z</dcterms:created>
  <dcterms:modified xsi:type="dcterms:W3CDTF">2007-11-13T20:23:34Z</dcterms:modified>
  <cp:category/>
  <cp:version/>
  <cp:contentType/>
  <cp:contentStatus/>
</cp:coreProperties>
</file>